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eni oku" sheetId="1" state="visible" r:id="rId3"/>
    <sheet name="Risk kaydı" sheetId="2" state="visible" r:id="rId4"/>
    <sheet name="Isı haritası"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<sst xmlns="http://schemas.openxmlformats.org/spreadsheetml/2006/main" count="86" uniqueCount="73">
  <si>
    <t xml:space="preserve">NSM SOURCING  ·  SATIN ALMA ŞABLONU  NSM-05</t>
  </si>
  <si>
    <t xml:space="preserve">Tedarik Riski Kaydı</t>
  </si>
  <si>
    <t xml:space="preserve">Amacı</t>
  </si>
  <si>
    <t xml:space="preserve">Bir ihtiyaç veya kategoriye ait tedarik risklerini, her biri için sorumlu ve faaliyetle tek yerde toplar ve dikkat gereken noktaları gösterir.</t>
  </si>
  <si>
    <t xml:space="preserve">Adım 1</t>
  </si>
  <si>
    <t xml:space="preserve">Her riski neden ve olay olarak, ardından sonucuyla tanımlayın.</t>
  </si>
  <si>
    <t xml:space="preserve">Adım 2</t>
  </si>
  <si>
    <t xml:space="preserve">Olasılık ve etkiyi 1-5 arası puanlayın. Puan ve derece hesaplanır.</t>
  </si>
  <si>
    <t xml:space="preserve">Adım 3</t>
  </si>
  <si>
    <t xml:space="preserve">Azaltma faaliyetlerini ve sorumluları belirleyin; azaltma sonrası kalan riski puanlayın.</t>
  </si>
  <si>
    <t xml:space="preserve">Adım 4</t>
  </si>
  <si>
    <t xml:space="preserve">Stratejik kategorilerde aylık, diğerlerinde üç aylık gözden geçirin.</t>
  </si>
  <si>
    <t xml:space="preserve">Sayfa: Risk kaydı</t>
  </si>
  <si>
    <t xml:space="preserve">Puanlama, sorumlular ve kalan risk ile kayıt.</t>
  </si>
  <si>
    <t xml:space="preserve">Sayfa: Isı haritası</t>
  </si>
  <si>
    <t xml:space="preserve">Olasılık ve etkiye göre açık risk sayısı.</t>
  </si>
  <si>
    <t xml:space="preserve">Gösterim</t>
  </si>
  <si>
    <t xml:space="preserve">Sarı hücreler veri girişi içindir. Koyu yazılı beyaz hücreler formülle hesaplanır; üzerine yazmayın. İlk dolu satır örnektir: değiştirin veya silin.</t>
  </si>
  <si>
    <t xml:space="preserve">Uygulama notu</t>
  </si>
  <si>
    <t xml:space="preserve">Tedarikçi tabanı riski çoğu zaman harcama verisinde görünmez. Birden çok tedarikçisi olan bir kategori bile tek bir bölgeye, tek bir hammaddeye veya tek bir alt kademe üreticiye bağımlı olabilir. Size kimin fatura kestiğine değil, kabiliyetin gerçekte nerede olduğuna bakın.</t>
  </si>
  <si>
    <t xml:space="preserve">Üretimden kalkma ve tehlikeli madde kuralları gibi lojistik kısıtlar en ucuz şartname aşamasında yönetilir. Ekipman kullanıma girdikten sonra seçenekler daralır ve her seçeneğin maliyeti artar.</t>
  </si>
  <si>
    <t xml:space="preserve">Her yüksek riske önceden kararlaştırılmış bir erken uyarı göstergesi ve harekete geçme eşiği verin. 2026’da taşıyıcıların rota değişikliği duyuruları, savaş riski primleri ve petrol fiyatları, tedarik etkilenmeden önce hareket etti; harekete geçme zamanı da odur.</t>
  </si>
  <si>
    <t xml:space="preserve">NSM Sourcing · nsmsourcing.com · CC BY 4.0 lisanslıdır: NSM Sourcing’e atıf yapılarak serbestçe kullanılabilir ve uyarlanabilir. Genel bir kılavuzdur, hukuki danışmanlık değildir. Terimler CIPS Satın Alma ve Tedarik Döngüsü’nü izler; bağımsız bir çalışmadır, CIPS tarafından onaylanmamıştır.</t>
  </si>
  <si>
    <t xml:space="preserve">Olasılık ve etki 1-5 arası puanlanır. 15 ve üzeri yüksek, 8-14 orta, 8’in altı düşüktür.</t>
  </si>
  <si>
    <t xml:space="preserve">ID</t>
  </si>
  <si>
    <t xml:space="preserve">Kategori</t>
  </si>
  <si>
    <t xml:space="preserve">Risk (neden ve olay)</t>
  </si>
  <si>
    <t xml:space="preserve">Sonuç</t>
  </si>
  <si>
    <t xml:space="preserve">Olası-lık</t>
  </si>
  <si>
    <t xml:space="preserve">Etki</t>
  </si>
  <si>
    <t xml:space="preserve">Puan</t>
  </si>
  <si>
    <t xml:space="preserve">Derece</t>
  </si>
  <si>
    <t xml:space="preserve">Azaltma faaliyetleri</t>
  </si>
  <si>
    <t xml:space="preserve">Sorumlu</t>
  </si>
  <si>
    <t xml:space="preserve">Termin</t>
  </si>
  <si>
    <t xml:space="preserve">Durum</t>
  </si>
  <si>
    <t xml:space="preserve">Kalan O</t>
  </si>
  <si>
    <t xml:space="preserve">Kalan E</t>
  </si>
  <si>
    <t xml:space="preserve">Kalan puan</t>
  </si>
  <si>
    <t xml:space="preserve">Erken uyarı göstergesi</t>
  </si>
  <si>
    <t xml:space="preserve">Harekete geçme eşiği</t>
  </si>
  <si>
    <t xml:space="preserve">R1</t>
  </si>
  <si>
    <t xml:space="preserve">Coğrafi yoğunlaşma</t>
  </si>
  <si>
    <t xml:space="preserve">Kritik bir bileşenin tüm nitelikli tedarikçileri tek bir bölgede</t>
  </si>
  <si>
    <t xml:space="preserve">Zayıf rekabet, maliyetin üzerinde fiyat, bölge etkilenirse kesinti</t>
  </si>
  <si>
    <t xml:space="preserve">Diğer bölgelerdeki kabiliyeti haritala; bir sonraki ihaleden önce en az bir yeni tedarikçiyi değerlendir ve yeterli kıl</t>
  </si>
  <si>
    <t xml:space="preserve">Açık</t>
  </si>
  <si>
    <t xml:space="preserve">R2</t>
  </si>
  <si>
    <t xml:space="preserve">Üretimden kalkma</t>
  </si>
  <si>
    <t xml:space="preserve">Nitelikli bir montajda kullanılan kart artık üretilmiyor</t>
  </si>
  <si>
    <t xml:space="preserve">Yeniden tasarım maliyetli yeterlilik testlerinin tekrarını gerektirir</t>
  </si>
  <si>
    <t xml:space="preserve">Alt kademe üreticiyle doğrudan temas; son alım ile yedek stok; sözleşmeye üretimden kaldırma bildirimi</t>
  </si>
  <si>
    <t xml:space="preserve">R3</t>
  </si>
  <si>
    <t xml:space="preserve">Lojistik</t>
  </si>
  <si>
    <t xml:space="preserve">Bataryalı ekipman hava taşıyıcılarınca kabul edilmiyor</t>
  </si>
  <si>
    <t xml:space="preserve">Onarım veya teslimat aylarca gecikir</t>
  </si>
  <si>
    <t xml:space="preserve">Tehlikeli madde kurallarını şartname aşamasında kontrol et; uzman ambalajcı ve taşıyıcı kullan</t>
  </si>
  <si>
    <t xml:space="preserve">R4</t>
  </si>
  <si>
    <t xml:space="preserve">Jeopolitik ve rota</t>
  </si>
  <si>
    <t xml:space="preserve">Ana deniz rotası çatışmalı bir geçiş noktasından geçiyor (Hürmüz veya Kızıldeniz)</t>
  </si>
  <si>
    <t xml:space="preserve">Daha uzun transit, savaş riski ve yakıt ek ücretleri, stoksuz kalma</t>
  </si>
  <si>
    <t xml:space="preserve">Alternatif rota ve forwarder onayla; emniyet stoku tut; endekse bağlı yakıt maddesi (şablon 32); maruziyeti değerlendir (şablon 29)</t>
  </si>
  <si>
    <t xml:space="preserve">Taşıyıcı duyuruları, savaş riski prim bildirimleri, Brent fiyatı</t>
  </si>
  <si>
    <t xml:space="preserve">Taşıyıcı rota değişikliği duyurur veya Brent risk planında kararlaştırılan seviyeyi aşar</t>
  </si>
  <si>
    <t xml:space="preserve">Risk ısı haritası (açık ve devam eden riskler)</t>
  </si>
  <si>
    <t xml:space="preserve">Her hücredeki risk sayısı. Otomatik güncellenir.</t>
  </si>
  <si>
    <t xml:space="preserve">Olasılık \ Etki</t>
  </si>
  <si>
    <t xml:space="preserve">1</t>
  </si>
  <si>
    <t xml:space="preserve">2</t>
  </si>
  <si>
    <t xml:space="preserve">3</t>
  </si>
  <si>
    <t xml:space="preserve">4</t>
  </si>
  <si>
    <t xml:space="preserve">5</t>
  </si>
  <si>
    <t xml:space="preserve">Not: ısı haritasının sayması için olasılık ve etki sayı olarak girilmelidir.</t>
  </si>
</sst>
</file>

<file path=xl/styles.xml><?xml version="1.0" encoding="utf-8"?>
<styleSheet xmlns="http://schemas.openxmlformats.org/spreadsheetml/2006/main">
  <numFmts count="3">
    <numFmt numFmtId="164" formatCode="General"/>
    <numFmt numFmtId="165" formatCode="General"/>
    <numFmt numFmtId="166" formatCode="dd\.mm\.yyyy"/>
  </numFmts>
  <fonts count="16">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b val="true"/>
      <sz val="9"/>
      <color rgb="FFFFFFFF"/>
      <name val="Arial"/>
      <family val="0"/>
      <charset val="1"/>
    </font>
    <font>
      <sz val="9"/>
      <color rgb="FF1F3A93"/>
      <name val="Arial"/>
      <family val="0"/>
      <charset val="1"/>
    </font>
  </fonts>
  <fills count="8">
    <fill>
      <patternFill patternType="none"/>
    </fill>
    <fill>
      <patternFill patternType="gray125"/>
    </fill>
    <fill>
      <patternFill patternType="solid">
        <fgColor rgb="FFFFF2CC"/>
        <bgColor rgb="FFFCE5CD"/>
      </patternFill>
    </fill>
    <fill>
      <patternFill patternType="solid">
        <fgColor rgb="FFF0EDE6"/>
        <bgColor rgb="FFFCE5CD"/>
      </patternFill>
    </fill>
    <fill>
      <patternFill patternType="solid">
        <fgColor rgb="FF1C1917"/>
        <bgColor rgb="FF333333"/>
      </patternFill>
    </fill>
    <fill>
      <patternFill patternType="solid">
        <fgColor rgb="FFD9EAD3"/>
        <bgColor rgb="FFF0EDE6"/>
      </patternFill>
    </fill>
    <fill>
      <patternFill patternType="solid">
        <fgColor rgb="FFFCE5CD"/>
        <bgColor rgb="FFFFF2CC"/>
      </patternFill>
    </fill>
    <fill>
      <patternFill patternType="solid">
        <fgColor rgb="FFF4CCCC"/>
        <bgColor rgb="FFD6D3CE"/>
      </patternFill>
    </fill>
  </fills>
  <borders count="3">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4" fillId="4" borderId="2" xfId="0" applyFont="true" applyBorder="true" applyAlignment="true" applyProtection="false">
      <alignment horizontal="center" vertical="center" textRotation="0" wrapText="true" indent="0" shrinkToFit="false"/>
      <protection locked="true" hidden="false"/>
    </xf>
    <xf numFmtId="164" fontId="15" fillId="2" borderId="2" xfId="0" applyFont="true" applyBorder="true" applyAlignment="true" applyProtection="false">
      <alignment horizontal="general" vertical="center" textRotation="0" wrapText="true" indent="0" shrinkToFit="false"/>
      <protection locked="true" hidden="false"/>
    </xf>
    <xf numFmtId="165" fontId="7" fillId="0" borderId="2" xfId="0" applyFont="true" applyBorder="true" applyAlignment="true" applyProtection="false">
      <alignment horizontal="general" vertical="center" textRotation="0" wrapText="true" indent="0" shrinkToFit="false"/>
      <protection locked="true" hidden="false"/>
    </xf>
    <xf numFmtId="164" fontId="6" fillId="0" borderId="2" xfId="0" applyFont="true" applyBorder="true" applyAlignment="true" applyProtection="false">
      <alignment horizontal="general" vertical="center" textRotation="0" wrapText="true" indent="0" shrinkToFit="false"/>
      <protection locked="true" hidden="false"/>
    </xf>
    <xf numFmtId="166" fontId="15" fillId="2" borderId="2" xfId="0" applyFont="true" applyBorder="true" applyAlignment="true" applyProtection="false">
      <alignment horizontal="general" vertical="center" textRotation="0" wrapText="tru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5" fontId="7" fillId="5" borderId="2" xfId="0" applyFont="true" applyBorder="true" applyAlignment="true" applyProtection="false">
      <alignment horizontal="center" vertical="center" textRotation="0" wrapText="false" indent="0" shrinkToFit="false"/>
      <protection locked="true" hidden="false"/>
    </xf>
    <xf numFmtId="165" fontId="7" fillId="6" borderId="2" xfId="0" applyFont="true" applyBorder="true" applyAlignment="true" applyProtection="false">
      <alignment horizontal="center" vertical="center" textRotation="0" wrapText="false" indent="0" shrinkToFit="false"/>
      <protection locked="true" hidden="false"/>
    </xf>
    <xf numFmtId="165" fontId="7" fillId="7" borderId="2"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4CCCC"/>
        </patternFill>
      </fill>
    </dxf>
    <dxf>
      <fill>
        <patternFill>
          <bgColor rgb="FFFCE5CD"/>
        </patternFill>
      </fill>
    </dxf>
    <dxf>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D9EAD3"/>
      <rgbColor rgb="FFFCE5CD"/>
      <rgbColor rgb="FF99CCFF"/>
      <rgbColor rgb="FFFF99CC"/>
      <rgbColor rgb="FFCC99FF"/>
      <rgbColor rgb="FFF4CCCC"/>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15" hidden="false" customHeight="true" outlineLevel="0" collapsed="false">
      <c r="B6" s="3" t="s">
        <v>4</v>
      </c>
      <c r="C6" s="4" t="s">
        <v>5</v>
      </c>
    </row>
    <row r="7" customFormat="false" ht="15" hidden="false" customHeight="true" outlineLevel="0" collapsed="false">
      <c r="B7" s="3" t="s">
        <v>6</v>
      </c>
      <c r="C7" s="4" t="s">
        <v>7</v>
      </c>
    </row>
    <row r="8" customFormat="false" ht="15" hidden="false" customHeight="true" outlineLevel="0" collapsed="false">
      <c r="B8" s="3" t="s">
        <v>8</v>
      </c>
      <c r="C8" s="4" t="s">
        <v>9</v>
      </c>
    </row>
    <row r="9" customFormat="false" ht="15" hidden="false" customHeight="true" outlineLevel="0" collapsed="false">
      <c r="B9" s="3" t="s">
        <v>10</v>
      </c>
      <c r="C9" s="4" t="s">
        <v>11</v>
      </c>
    </row>
    <row r="11" customFormat="false" ht="15" hidden="false" customHeight="true" outlineLevel="0" collapsed="false">
      <c r="B11" s="3" t="s">
        <v>12</v>
      </c>
      <c r="C11" s="4" t="s">
        <v>13</v>
      </c>
    </row>
    <row r="12" customFormat="false" ht="15" hidden="false" customHeight="true" outlineLevel="0" collapsed="false">
      <c r="B12" s="3" t="s">
        <v>14</v>
      </c>
      <c r="C12" s="4" t="s">
        <v>15</v>
      </c>
    </row>
    <row r="14" customFormat="false" ht="27.75" hidden="false" customHeight="true" outlineLevel="0" collapsed="false">
      <c r="B14" s="5" t="s">
        <v>16</v>
      </c>
      <c r="C14" s="6" t="s">
        <v>17</v>
      </c>
    </row>
    <row r="16" customFormat="false" ht="39" hidden="false" customHeight="true" outlineLevel="0" collapsed="false">
      <c r="B16" s="7" t="s">
        <v>18</v>
      </c>
      <c r="C16" s="8" t="s">
        <v>19</v>
      </c>
    </row>
    <row r="17" customFormat="false" ht="27.75" hidden="false" customHeight="true" outlineLevel="0" collapsed="false">
      <c r="B17" s="7" t="s">
        <v>18</v>
      </c>
      <c r="C17" s="8" t="s">
        <v>20</v>
      </c>
    </row>
    <row r="18" customFormat="false" ht="39" hidden="false" customHeight="true" outlineLevel="0" collapsed="false">
      <c r="B18" s="7" t="s">
        <v>18</v>
      </c>
      <c r="C18" s="8" t="s">
        <v>21</v>
      </c>
    </row>
    <row r="20" customFormat="false" ht="37.5" hidden="false" customHeight="true" outlineLevel="0" collapsed="false">
      <c r="B20" s="9" t="s">
        <v>22</v>
      </c>
      <c r="C20" s="9"/>
    </row>
  </sheetData>
  <mergeCells count="1">
    <mergeCell ref="B20:C2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32"/>
    <col collapsed="false" customWidth="true" hidden="false" outlineLevel="0" max="4" min="4" style="0" width="24"/>
    <col collapsed="false" customWidth="true" hidden="false" outlineLevel="0" max="6" min="5" style="0" width="7"/>
    <col collapsed="false" customWidth="true" hidden="false" outlineLevel="0" max="7" min="7" style="0" width="8"/>
    <col collapsed="false" customWidth="true" hidden="false" outlineLevel="0" max="8" min="8" style="0" width="10"/>
    <col collapsed="false" customWidth="true" hidden="false" outlineLevel="0" max="9" min="9" style="0" width="34"/>
    <col collapsed="false" customWidth="true" hidden="false" outlineLevel="0" max="10" min="10" style="0" width="14"/>
    <col collapsed="false" customWidth="true" hidden="false" outlineLevel="0" max="12" min="11" style="0" width="12"/>
    <col collapsed="false" customWidth="true" hidden="false" outlineLevel="0" max="14" min="13" style="0" width="7"/>
    <col collapsed="false" customWidth="true" hidden="false" outlineLevel="0" max="15" min="15" style="0" width="8"/>
    <col collapsed="false" customWidth="true" hidden="false" outlineLevel="0" max="17" min="16" style="0" width="28"/>
  </cols>
  <sheetData>
    <row r="1" customFormat="false" ht="15" hidden="false" customHeight="false" outlineLevel="0" collapsed="false">
      <c r="A1" s="1" t="s">
        <v>0</v>
      </c>
    </row>
    <row r="2" customFormat="false" ht="24" hidden="false" customHeight="true" outlineLevel="0" collapsed="false">
      <c r="A2" s="10" t="s">
        <v>1</v>
      </c>
    </row>
    <row r="3" customFormat="false" ht="15" hidden="false" customHeight="false" outlineLevel="0" collapsed="false">
      <c r="A3" s="11" t="s">
        <v>23</v>
      </c>
      <c r="B3" s="12"/>
      <c r="C3" s="12"/>
      <c r="D3" s="12"/>
      <c r="E3" s="12"/>
      <c r="F3" s="12"/>
      <c r="G3" s="12"/>
      <c r="H3" s="12"/>
      <c r="I3" s="12"/>
      <c r="J3" s="12"/>
      <c r="K3" s="12"/>
      <c r="L3" s="12"/>
      <c r="M3" s="12"/>
      <c r="N3" s="12"/>
      <c r="O3" s="12"/>
    </row>
    <row r="5" customFormat="false" ht="33.75" hidden="false" customHeight="true" outlineLevel="0" collapsed="false">
      <c r="A5" s="13" t="s">
        <v>24</v>
      </c>
      <c r="B5" s="13" t="s">
        <v>25</v>
      </c>
      <c r="C5" s="13" t="s">
        <v>26</v>
      </c>
      <c r="D5" s="13" t="s">
        <v>27</v>
      </c>
      <c r="E5" s="13" t="s">
        <v>28</v>
      </c>
      <c r="F5" s="13" t="s">
        <v>29</v>
      </c>
      <c r="G5" s="13" t="s">
        <v>30</v>
      </c>
      <c r="H5" s="13" t="s">
        <v>31</v>
      </c>
      <c r="I5" s="13" t="s">
        <v>32</v>
      </c>
      <c r="J5" s="13" t="s">
        <v>33</v>
      </c>
      <c r="K5" s="13" t="s">
        <v>34</v>
      </c>
      <c r="L5" s="13" t="s">
        <v>35</v>
      </c>
      <c r="M5" s="13" t="s">
        <v>36</v>
      </c>
      <c r="N5" s="13" t="s">
        <v>37</v>
      </c>
      <c r="O5" s="13" t="s">
        <v>38</v>
      </c>
      <c r="P5" s="13" t="s">
        <v>39</v>
      </c>
      <c r="Q5" s="13" t="s">
        <v>40</v>
      </c>
    </row>
    <row r="6" customFormat="false" ht="39.75" hidden="false" customHeight="true" outlineLevel="0" collapsed="false">
      <c r="A6" s="14" t="s">
        <v>41</v>
      </c>
      <c r="B6" s="14" t="s">
        <v>42</v>
      </c>
      <c r="C6" s="14" t="s">
        <v>43</v>
      </c>
      <c r="D6" s="14" t="s">
        <v>44</v>
      </c>
      <c r="E6" s="14" t="n">
        <v>4</v>
      </c>
      <c r="F6" s="14" t="n">
        <v>4</v>
      </c>
      <c r="G6" s="15" t="n">
        <f aca="false">IF(OR(E6="",F6=""),"",E6*F6)</f>
        <v>16</v>
      </c>
      <c r="H6" s="16" t="str">
        <f aca="false">IF(G6="","",IF(G6&gt;=15,"Yüksek",IF(G6&gt;=8,"Orta","Düşük")))</f>
        <v>Yüksek</v>
      </c>
      <c r="I6" s="14" t="s">
        <v>45</v>
      </c>
      <c r="J6" s="14"/>
      <c r="K6" s="17"/>
      <c r="L6" s="14" t="s">
        <v>46</v>
      </c>
      <c r="M6" s="14" t="n">
        <v>2</v>
      </c>
      <c r="N6" s="14" t="n">
        <v>3</v>
      </c>
      <c r="O6" s="15" t="n">
        <f aca="false">IF(OR(M6="",N6=""),"",M6*N6)</f>
        <v>6</v>
      </c>
      <c r="P6" s="14"/>
      <c r="Q6" s="14"/>
    </row>
    <row r="7" customFormat="false" ht="39.75" hidden="false" customHeight="true" outlineLevel="0" collapsed="false">
      <c r="A7" s="14" t="s">
        <v>47</v>
      </c>
      <c r="B7" s="14" t="s">
        <v>48</v>
      </c>
      <c r="C7" s="14" t="s">
        <v>49</v>
      </c>
      <c r="D7" s="14" t="s">
        <v>50</v>
      </c>
      <c r="E7" s="14" t="n">
        <v>3</v>
      </c>
      <c r="F7" s="14" t="n">
        <v>5</v>
      </c>
      <c r="G7" s="15" t="n">
        <f aca="false">IF(OR(E7="",F7=""),"",E7*F7)</f>
        <v>15</v>
      </c>
      <c r="H7" s="16" t="str">
        <f aca="false">IF(G7="","",IF(G7&gt;=15,"Yüksek",IF(G7&gt;=8,"Orta","Düşük")))</f>
        <v>Yüksek</v>
      </c>
      <c r="I7" s="14" t="s">
        <v>51</v>
      </c>
      <c r="J7" s="14"/>
      <c r="K7" s="17"/>
      <c r="L7" s="14" t="s">
        <v>46</v>
      </c>
      <c r="M7" s="14" t="n">
        <v>2</v>
      </c>
      <c r="N7" s="14" t="n">
        <v>4</v>
      </c>
      <c r="O7" s="15" t="n">
        <f aca="false">IF(OR(M7="",N7=""),"",M7*N7)</f>
        <v>8</v>
      </c>
      <c r="P7" s="14"/>
      <c r="Q7" s="14"/>
    </row>
    <row r="8" customFormat="false" ht="39.75" hidden="false" customHeight="true" outlineLevel="0" collapsed="false">
      <c r="A8" s="14" t="s">
        <v>52</v>
      </c>
      <c r="B8" s="14" t="s">
        <v>53</v>
      </c>
      <c r="C8" s="14" t="s">
        <v>54</v>
      </c>
      <c r="D8" s="14" t="s">
        <v>55</v>
      </c>
      <c r="E8" s="14" t="n">
        <v>3</v>
      </c>
      <c r="F8" s="14" t="n">
        <v>4</v>
      </c>
      <c r="G8" s="15" t="n">
        <f aca="false">IF(OR(E8="",F8=""),"",E8*F8)</f>
        <v>12</v>
      </c>
      <c r="H8" s="16" t="str">
        <f aca="false">IF(G8="","",IF(G8&gt;=15,"Yüksek",IF(G8&gt;=8,"Orta","Düşük")))</f>
        <v>Orta</v>
      </c>
      <c r="I8" s="14" t="s">
        <v>56</v>
      </c>
      <c r="J8" s="14"/>
      <c r="K8" s="17"/>
      <c r="L8" s="14" t="s">
        <v>46</v>
      </c>
      <c r="M8" s="14" t="n">
        <v>1</v>
      </c>
      <c r="N8" s="14" t="n">
        <v>4</v>
      </c>
      <c r="O8" s="15" t="n">
        <f aca="false">IF(OR(M8="",N8=""),"",M8*N8)</f>
        <v>4</v>
      </c>
      <c r="P8" s="14"/>
      <c r="Q8" s="14"/>
    </row>
    <row r="9" customFormat="false" ht="39.75" hidden="false" customHeight="true" outlineLevel="0" collapsed="false">
      <c r="A9" s="14" t="s">
        <v>57</v>
      </c>
      <c r="B9" s="14" t="s">
        <v>58</v>
      </c>
      <c r="C9" s="14" t="s">
        <v>59</v>
      </c>
      <c r="D9" s="14" t="s">
        <v>60</v>
      </c>
      <c r="E9" s="14" t="n">
        <v>4</v>
      </c>
      <c r="F9" s="14" t="n">
        <v>4</v>
      </c>
      <c r="G9" s="15" t="n">
        <f aca="false">IF(OR(E9="",F9=""),"",E9*F9)</f>
        <v>16</v>
      </c>
      <c r="H9" s="16" t="str">
        <f aca="false">IF(G9="","",IF(G9&gt;=15,"Yüksek",IF(G9&gt;=8,"Orta","Düşük")))</f>
        <v>Yüksek</v>
      </c>
      <c r="I9" s="14" t="s">
        <v>61</v>
      </c>
      <c r="J9" s="14"/>
      <c r="K9" s="17"/>
      <c r="L9" s="14" t="s">
        <v>46</v>
      </c>
      <c r="M9" s="14" t="n">
        <v>2</v>
      </c>
      <c r="N9" s="14" t="n">
        <v>3</v>
      </c>
      <c r="O9" s="15" t="n">
        <f aca="false">IF(OR(M9="",N9=""),"",M9*N9)</f>
        <v>6</v>
      </c>
      <c r="P9" s="14" t="s">
        <v>62</v>
      </c>
      <c r="Q9" s="14" t="s">
        <v>63</v>
      </c>
    </row>
    <row r="10" customFormat="false" ht="39.75" hidden="false" customHeight="true" outlineLevel="0" collapsed="false">
      <c r="A10" s="14"/>
      <c r="B10" s="14"/>
      <c r="C10" s="14"/>
      <c r="D10" s="14"/>
      <c r="E10" s="14"/>
      <c r="F10" s="14"/>
      <c r="G10" s="15" t="str">
        <f aca="false">IF(OR(E10="",F10=""),"",E10*F10)</f>
        <v/>
      </c>
      <c r="H10" s="16" t="str">
        <f aca="false">IF(G10="","",IF(G10&gt;=15,"Yüksek",IF(G10&gt;=8,"Orta","Düşük")))</f>
        <v/>
      </c>
      <c r="I10" s="14"/>
      <c r="J10" s="14"/>
      <c r="K10" s="17"/>
      <c r="L10" s="14"/>
      <c r="M10" s="14"/>
      <c r="N10" s="14"/>
      <c r="O10" s="15" t="str">
        <f aca="false">IF(OR(M10="",N10=""),"",M10*N10)</f>
        <v/>
      </c>
      <c r="P10" s="14"/>
      <c r="Q10" s="14"/>
    </row>
    <row r="11" customFormat="false" ht="39.75" hidden="false" customHeight="true" outlineLevel="0" collapsed="false">
      <c r="A11" s="14"/>
      <c r="B11" s="14"/>
      <c r="C11" s="14"/>
      <c r="D11" s="14"/>
      <c r="E11" s="14"/>
      <c r="F11" s="14"/>
      <c r="G11" s="15" t="str">
        <f aca="false">IF(OR(E11="",F11=""),"",E11*F11)</f>
        <v/>
      </c>
      <c r="H11" s="16" t="str">
        <f aca="false">IF(G11="","",IF(G11&gt;=15,"Yüksek",IF(G11&gt;=8,"Orta","Düşük")))</f>
        <v/>
      </c>
      <c r="I11" s="14"/>
      <c r="J11" s="14"/>
      <c r="K11" s="17"/>
      <c r="L11" s="14"/>
      <c r="M11" s="14"/>
      <c r="N11" s="14"/>
      <c r="O11" s="15" t="str">
        <f aca="false">IF(OR(M11="",N11=""),"",M11*N11)</f>
        <v/>
      </c>
      <c r="P11" s="14"/>
      <c r="Q11" s="14"/>
    </row>
    <row r="12" customFormat="false" ht="39.75" hidden="false" customHeight="true" outlineLevel="0" collapsed="false">
      <c r="A12" s="14"/>
      <c r="B12" s="14"/>
      <c r="C12" s="14"/>
      <c r="D12" s="14"/>
      <c r="E12" s="14"/>
      <c r="F12" s="14"/>
      <c r="G12" s="15" t="str">
        <f aca="false">IF(OR(E12="",F12=""),"",E12*F12)</f>
        <v/>
      </c>
      <c r="H12" s="16" t="str">
        <f aca="false">IF(G12="","",IF(G12&gt;=15,"Yüksek",IF(G12&gt;=8,"Orta","Düşük")))</f>
        <v/>
      </c>
      <c r="I12" s="14"/>
      <c r="J12" s="14"/>
      <c r="K12" s="17"/>
      <c r="L12" s="14"/>
      <c r="M12" s="14"/>
      <c r="N12" s="14"/>
      <c r="O12" s="15" t="str">
        <f aca="false">IF(OR(M12="",N12=""),"",M12*N12)</f>
        <v/>
      </c>
      <c r="P12" s="14"/>
      <c r="Q12" s="14"/>
    </row>
    <row r="13" customFormat="false" ht="39.75" hidden="false" customHeight="true" outlineLevel="0" collapsed="false">
      <c r="A13" s="14"/>
      <c r="B13" s="14"/>
      <c r="C13" s="14"/>
      <c r="D13" s="14"/>
      <c r="E13" s="14"/>
      <c r="F13" s="14"/>
      <c r="G13" s="15" t="str">
        <f aca="false">IF(OR(E13="",F13=""),"",E13*F13)</f>
        <v/>
      </c>
      <c r="H13" s="16" t="str">
        <f aca="false">IF(G13="","",IF(G13&gt;=15,"Yüksek",IF(G13&gt;=8,"Orta","Düşük")))</f>
        <v/>
      </c>
      <c r="I13" s="14"/>
      <c r="J13" s="14"/>
      <c r="K13" s="17"/>
      <c r="L13" s="14"/>
      <c r="M13" s="14"/>
      <c r="N13" s="14"/>
      <c r="O13" s="15" t="str">
        <f aca="false">IF(OR(M13="",N13=""),"",M13*N13)</f>
        <v/>
      </c>
      <c r="P13" s="14"/>
      <c r="Q13" s="14"/>
    </row>
    <row r="14" customFormat="false" ht="39.75" hidden="false" customHeight="true" outlineLevel="0" collapsed="false">
      <c r="A14" s="14"/>
      <c r="B14" s="14"/>
      <c r="C14" s="14"/>
      <c r="D14" s="14"/>
      <c r="E14" s="14"/>
      <c r="F14" s="14"/>
      <c r="G14" s="15" t="str">
        <f aca="false">IF(OR(E14="",F14=""),"",E14*F14)</f>
        <v/>
      </c>
      <c r="H14" s="16" t="str">
        <f aca="false">IF(G14="","",IF(G14&gt;=15,"Yüksek",IF(G14&gt;=8,"Orta","Düşük")))</f>
        <v/>
      </c>
      <c r="I14" s="14"/>
      <c r="J14" s="14"/>
      <c r="K14" s="17"/>
      <c r="L14" s="14"/>
      <c r="M14" s="14"/>
      <c r="N14" s="14"/>
      <c r="O14" s="15" t="str">
        <f aca="false">IF(OR(M14="",N14=""),"",M14*N14)</f>
        <v/>
      </c>
      <c r="P14" s="14"/>
      <c r="Q14" s="14"/>
    </row>
    <row r="15" customFormat="false" ht="39.75" hidden="false" customHeight="true" outlineLevel="0" collapsed="false">
      <c r="A15" s="14"/>
      <c r="B15" s="14"/>
      <c r="C15" s="14"/>
      <c r="D15" s="14"/>
      <c r="E15" s="14"/>
      <c r="F15" s="14"/>
      <c r="G15" s="15" t="str">
        <f aca="false">IF(OR(E15="",F15=""),"",E15*F15)</f>
        <v/>
      </c>
      <c r="H15" s="16" t="str">
        <f aca="false">IF(G15="","",IF(G15&gt;=15,"Yüksek",IF(G15&gt;=8,"Orta","Düşük")))</f>
        <v/>
      </c>
      <c r="I15" s="14"/>
      <c r="J15" s="14"/>
      <c r="K15" s="17"/>
      <c r="L15" s="14"/>
      <c r="M15" s="14"/>
      <c r="N15" s="14"/>
      <c r="O15" s="15" t="str">
        <f aca="false">IF(OR(M15="",N15=""),"",M15*N15)</f>
        <v/>
      </c>
      <c r="P15" s="14"/>
      <c r="Q15" s="14"/>
    </row>
    <row r="16" customFormat="false" ht="39.75" hidden="false" customHeight="true" outlineLevel="0" collapsed="false">
      <c r="A16" s="14"/>
      <c r="B16" s="14"/>
      <c r="C16" s="14"/>
      <c r="D16" s="14"/>
      <c r="E16" s="14"/>
      <c r="F16" s="14"/>
      <c r="G16" s="15" t="str">
        <f aca="false">IF(OR(E16="",F16=""),"",E16*F16)</f>
        <v/>
      </c>
      <c r="H16" s="16" t="str">
        <f aca="false">IF(G16="","",IF(G16&gt;=15,"Yüksek",IF(G16&gt;=8,"Orta","Düşük")))</f>
        <v/>
      </c>
      <c r="I16" s="14"/>
      <c r="J16" s="14"/>
      <c r="K16" s="17"/>
      <c r="L16" s="14"/>
      <c r="M16" s="14"/>
      <c r="N16" s="14"/>
      <c r="O16" s="15" t="str">
        <f aca="false">IF(OR(M16="",N16=""),"",M16*N16)</f>
        <v/>
      </c>
      <c r="P16" s="14"/>
      <c r="Q16" s="14"/>
    </row>
    <row r="17" customFormat="false" ht="39.75" hidden="false" customHeight="true" outlineLevel="0" collapsed="false">
      <c r="A17" s="14"/>
      <c r="B17" s="14"/>
      <c r="C17" s="14"/>
      <c r="D17" s="14"/>
      <c r="E17" s="14"/>
      <c r="F17" s="14"/>
      <c r="G17" s="15" t="str">
        <f aca="false">IF(OR(E17="",F17=""),"",E17*F17)</f>
        <v/>
      </c>
      <c r="H17" s="16" t="str">
        <f aca="false">IF(G17="","",IF(G17&gt;=15,"Yüksek",IF(G17&gt;=8,"Orta","Düşük")))</f>
        <v/>
      </c>
      <c r="I17" s="14"/>
      <c r="J17" s="14"/>
      <c r="K17" s="17"/>
      <c r="L17" s="14"/>
      <c r="M17" s="14"/>
      <c r="N17" s="14"/>
      <c r="O17" s="15" t="str">
        <f aca="false">IF(OR(M17="",N17=""),"",M17*N17)</f>
        <v/>
      </c>
      <c r="P17" s="14"/>
      <c r="Q17" s="14"/>
    </row>
    <row r="18" customFormat="false" ht="39.75" hidden="false" customHeight="true" outlineLevel="0" collapsed="false">
      <c r="A18" s="14"/>
      <c r="B18" s="14"/>
      <c r="C18" s="14"/>
      <c r="D18" s="14"/>
      <c r="E18" s="14"/>
      <c r="F18" s="14"/>
      <c r="G18" s="15" t="str">
        <f aca="false">IF(OR(E18="",F18=""),"",E18*F18)</f>
        <v/>
      </c>
      <c r="H18" s="16" t="str">
        <f aca="false">IF(G18="","",IF(G18&gt;=15,"Yüksek",IF(G18&gt;=8,"Orta","Düşük")))</f>
        <v/>
      </c>
      <c r="I18" s="14"/>
      <c r="J18" s="14"/>
      <c r="K18" s="17"/>
      <c r="L18" s="14"/>
      <c r="M18" s="14"/>
      <c r="N18" s="14"/>
      <c r="O18" s="15" t="str">
        <f aca="false">IF(OR(M18="",N18=""),"",M18*N18)</f>
        <v/>
      </c>
      <c r="P18" s="14"/>
      <c r="Q18" s="14"/>
    </row>
    <row r="19" customFormat="false" ht="39.75" hidden="false" customHeight="true" outlineLevel="0" collapsed="false">
      <c r="A19" s="14"/>
      <c r="B19" s="14"/>
      <c r="C19" s="14"/>
      <c r="D19" s="14"/>
      <c r="E19" s="14"/>
      <c r="F19" s="14"/>
      <c r="G19" s="15" t="str">
        <f aca="false">IF(OR(E19="",F19=""),"",E19*F19)</f>
        <v/>
      </c>
      <c r="H19" s="16" t="str">
        <f aca="false">IF(G19="","",IF(G19&gt;=15,"Yüksek",IF(G19&gt;=8,"Orta","Düşük")))</f>
        <v/>
      </c>
      <c r="I19" s="14"/>
      <c r="J19" s="14"/>
      <c r="K19" s="17"/>
      <c r="L19" s="14"/>
      <c r="M19" s="14"/>
      <c r="N19" s="14"/>
      <c r="O19" s="15" t="str">
        <f aca="false">IF(OR(M19="",N19=""),"",M19*N19)</f>
        <v/>
      </c>
      <c r="P19" s="14"/>
      <c r="Q19" s="14"/>
    </row>
    <row r="20" customFormat="false" ht="39.75" hidden="false" customHeight="true" outlineLevel="0" collapsed="false">
      <c r="A20" s="14"/>
      <c r="B20" s="14"/>
      <c r="C20" s="14"/>
      <c r="D20" s="14"/>
      <c r="E20" s="14"/>
      <c r="F20" s="14"/>
      <c r="G20" s="15" t="str">
        <f aca="false">IF(OR(E20="",F20=""),"",E20*F20)</f>
        <v/>
      </c>
      <c r="H20" s="16" t="str">
        <f aca="false">IF(G20="","",IF(G20&gt;=15,"Yüksek",IF(G20&gt;=8,"Orta","Düşük")))</f>
        <v/>
      </c>
      <c r="I20" s="14"/>
      <c r="J20" s="14"/>
      <c r="K20" s="17"/>
      <c r="L20" s="14"/>
      <c r="M20" s="14"/>
      <c r="N20" s="14"/>
      <c r="O20" s="15" t="str">
        <f aca="false">IF(OR(M20="",N20=""),"",M20*N20)</f>
        <v/>
      </c>
      <c r="P20" s="14"/>
      <c r="Q20" s="14"/>
    </row>
    <row r="21" customFormat="false" ht="39.75" hidden="false" customHeight="true" outlineLevel="0" collapsed="false">
      <c r="A21" s="14"/>
      <c r="B21" s="14"/>
      <c r="C21" s="14"/>
      <c r="D21" s="14"/>
      <c r="E21" s="14"/>
      <c r="F21" s="14"/>
      <c r="G21" s="15" t="str">
        <f aca="false">IF(OR(E21="",F21=""),"",E21*F21)</f>
        <v/>
      </c>
      <c r="H21" s="16" t="str">
        <f aca="false">IF(G21="","",IF(G21&gt;=15,"Yüksek",IF(G21&gt;=8,"Orta","Düşük")))</f>
        <v/>
      </c>
      <c r="I21" s="14"/>
      <c r="J21" s="14"/>
      <c r="K21" s="17"/>
      <c r="L21" s="14"/>
      <c r="M21" s="14"/>
      <c r="N21" s="14"/>
      <c r="O21" s="15" t="str">
        <f aca="false">IF(OR(M21="",N21=""),"",M21*N21)</f>
        <v/>
      </c>
      <c r="P21" s="14"/>
      <c r="Q21" s="14"/>
    </row>
    <row r="22" customFormat="false" ht="39.75" hidden="false" customHeight="true" outlineLevel="0" collapsed="false">
      <c r="A22" s="14"/>
      <c r="B22" s="14"/>
      <c r="C22" s="14"/>
      <c r="D22" s="14"/>
      <c r="E22" s="14"/>
      <c r="F22" s="14"/>
      <c r="G22" s="15" t="str">
        <f aca="false">IF(OR(E22="",F22=""),"",E22*F22)</f>
        <v/>
      </c>
      <c r="H22" s="16" t="str">
        <f aca="false">IF(G22="","",IF(G22&gt;=15,"Yüksek",IF(G22&gt;=8,"Orta","Düşük")))</f>
        <v/>
      </c>
      <c r="I22" s="14"/>
      <c r="J22" s="14"/>
      <c r="K22" s="17"/>
      <c r="L22" s="14"/>
      <c r="M22" s="14"/>
      <c r="N22" s="14"/>
      <c r="O22" s="15" t="str">
        <f aca="false">IF(OR(M22="",N22=""),"",M22*N22)</f>
        <v/>
      </c>
      <c r="P22" s="14"/>
      <c r="Q22" s="14"/>
    </row>
    <row r="23" customFormat="false" ht="39.75" hidden="false" customHeight="true" outlineLevel="0" collapsed="false">
      <c r="A23" s="14"/>
      <c r="B23" s="14"/>
      <c r="C23" s="14"/>
      <c r="D23" s="14"/>
      <c r="E23" s="14"/>
      <c r="F23" s="14"/>
      <c r="G23" s="15" t="str">
        <f aca="false">IF(OR(E23="",F23=""),"",E23*F23)</f>
        <v/>
      </c>
      <c r="H23" s="16" t="str">
        <f aca="false">IF(G23="","",IF(G23&gt;=15,"Yüksek",IF(G23&gt;=8,"Orta","Düşük")))</f>
        <v/>
      </c>
      <c r="I23" s="14"/>
      <c r="J23" s="14"/>
      <c r="K23" s="17"/>
      <c r="L23" s="14"/>
      <c r="M23" s="14"/>
      <c r="N23" s="14"/>
      <c r="O23" s="15" t="str">
        <f aca="false">IF(OR(M23="",N23=""),"",M23*N23)</f>
        <v/>
      </c>
      <c r="P23" s="14"/>
      <c r="Q23" s="14"/>
    </row>
    <row r="24" customFormat="false" ht="39.75" hidden="false" customHeight="true" outlineLevel="0" collapsed="false">
      <c r="A24" s="14"/>
      <c r="B24" s="14"/>
      <c r="C24" s="14"/>
      <c r="D24" s="14"/>
      <c r="E24" s="14"/>
      <c r="F24" s="14"/>
      <c r="G24" s="15" t="str">
        <f aca="false">IF(OR(E24="",F24=""),"",E24*F24)</f>
        <v/>
      </c>
      <c r="H24" s="16" t="str">
        <f aca="false">IF(G24="","",IF(G24&gt;=15,"Yüksek",IF(G24&gt;=8,"Orta","Düşük")))</f>
        <v/>
      </c>
      <c r="I24" s="14"/>
      <c r="J24" s="14"/>
      <c r="K24" s="17"/>
      <c r="L24" s="14"/>
      <c r="M24" s="14"/>
      <c r="N24" s="14"/>
      <c r="O24" s="15" t="str">
        <f aca="false">IF(OR(M24="",N24=""),"",M24*N24)</f>
        <v/>
      </c>
      <c r="P24" s="14"/>
      <c r="Q24" s="14"/>
    </row>
    <row r="25" customFormat="false" ht="39.75" hidden="false" customHeight="true" outlineLevel="0" collapsed="false">
      <c r="A25" s="14"/>
      <c r="B25" s="14"/>
      <c r="C25" s="14"/>
      <c r="D25" s="14"/>
      <c r="E25" s="14"/>
      <c r="F25" s="14"/>
      <c r="G25" s="15" t="str">
        <f aca="false">IF(OR(E25="",F25=""),"",E25*F25)</f>
        <v/>
      </c>
      <c r="H25" s="16" t="str">
        <f aca="false">IF(G25="","",IF(G25&gt;=15,"Yüksek",IF(G25&gt;=8,"Orta","Düşük")))</f>
        <v/>
      </c>
      <c r="I25" s="14"/>
      <c r="J25" s="14"/>
      <c r="K25" s="17"/>
      <c r="L25" s="14"/>
      <c r="M25" s="14"/>
      <c r="N25" s="14"/>
      <c r="O25" s="15" t="str">
        <f aca="false">IF(OR(M25="",N25=""),"",M25*N25)</f>
        <v/>
      </c>
      <c r="P25" s="14"/>
      <c r="Q25" s="14"/>
    </row>
    <row r="26" customFormat="false" ht="39.75" hidden="false" customHeight="true" outlineLevel="0" collapsed="false">
      <c r="A26" s="14"/>
      <c r="B26" s="14"/>
      <c r="C26" s="14"/>
      <c r="D26" s="14"/>
      <c r="E26" s="14"/>
      <c r="F26" s="14"/>
      <c r="G26" s="15" t="str">
        <f aca="false">IF(OR(E26="",F26=""),"",E26*F26)</f>
        <v/>
      </c>
      <c r="H26" s="16" t="str">
        <f aca="false">IF(G26="","",IF(G26&gt;=15,"Yüksek",IF(G26&gt;=8,"Orta","Düşük")))</f>
        <v/>
      </c>
      <c r="I26" s="14"/>
      <c r="J26" s="14"/>
      <c r="K26" s="17"/>
      <c r="L26" s="14"/>
      <c r="M26" s="14"/>
      <c r="N26" s="14"/>
      <c r="O26" s="15" t="str">
        <f aca="false">IF(OR(M26="",N26=""),"",M26*N26)</f>
        <v/>
      </c>
      <c r="P26" s="14"/>
      <c r="Q26" s="14"/>
    </row>
    <row r="27" customFormat="false" ht="39.75" hidden="false" customHeight="true" outlineLevel="0" collapsed="false">
      <c r="A27" s="14"/>
      <c r="B27" s="14"/>
      <c r="C27" s="14"/>
      <c r="D27" s="14"/>
      <c r="E27" s="14"/>
      <c r="F27" s="14"/>
      <c r="G27" s="15" t="str">
        <f aca="false">IF(OR(E27="",F27=""),"",E27*F27)</f>
        <v/>
      </c>
      <c r="H27" s="16" t="str">
        <f aca="false">IF(G27="","",IF(G27&gt;=15,"Yüksek",IF(G27&gt;=8,"Orta","Düşük")))</f>
        <v/>
      </c>
      <c r="I27" s="14"/>
      <c r="J27" s="14"/>
      <c r="K27" s="17"/>
      <c r="L27" s="14"/>
      <c r="M27" s="14"/>
      <c r="N27" s="14"/>
      <c r="O27" s="15" t="str">
        <f aca="false">IF(OR(M27="",N27=""),"",M27*N27)</f>
        <v/>
      </c>
      <c r="P27" s="14"/>
      <c r="Q27" s="14"/>
    </row>
    <row r="28" customFormat="false" ht="39.75" hidden="false" customHeight="true" outlineLevel="0" collapsed="false">
      <c r="A28" s="14"/>
      <c r="B28" s="14"/>
      <c r="C28" s="14"/>
      <c r="D28" s="14"/>
      <c r="E28" s="14"/>
      <c r="F28" s="14"/>
      <c r="G28" s="15" t="str">
        <f aca="false">IF(OR(E28="",F28=""),"",E28*F28)</f>
        <v/>
      </c>
      <c r="H28" s="16" t="str">
        <f aca="false">IF(G28="","",IF(G28&gt;=15,"Yüksek",IF(G28&gt;=8,"Orta","Düşük")))</f>
        <v/>
      </c>
      <c r="I28" s="14"/>
      <c r="J28" s="14"/>
      <c r="K28" s="17"/>
      <c r="L28" s="14"/>
      <c r="M28" s="14"/>
      <c r="N28" s="14"/>
      <c r="O28" s="15" t="str">
        <f aca="false">IF(OR(M28="",N28=""),"",M28*N28)</f>
        <v/>
      </c>
      <c r="P28" s="14"/>
      <c r="Q28" s="14"/>
    </row>
    <row r="29" customFormat="false" ht="39.75" hidden="false" customHeight="true" outlineLevel="0" collapsed="false">
      <c r="A29" s="14"/>
      <c r="B29" s="14"/>
      <c r="C29" s="14"/>
      <c r="D29" s="14"/>
      <c r="E29" s="14"/>
      <c r="F29" s="14"/>
      <c r="G29" s="15" t="str">
        <f aca="false">IF(OR(E29="",F29=""),"",E29*F29)</f>
        <v/>
      </c>
      <c r="H29" s="16" t="str">
        <f aca="false">IF(G29="","",IF(G29&gt;=15,"Yüksek",IF(G29&gt;=8,"Orta","Düşük")))</f>
        <v/>
      </c>
      <c r="I29" s="14"/>
      <c r="J29" s="14"/>
      <c r="K29" s="17"/>
      <c r="L29" s="14"/>
      <c r="M29" s="14"/>
      <c r="N29" s="14"/>
      <c r="O29" s="15" t="str">
        <f aca="false">IF(OR(M29="",N29=""),"",M29*N29)</f>
        <v/>
      </c>
      <c r="P29" s="14"/>
      <c r="Q29" s="14"/>
    </row>
    <row r="30" customFormat="false" ht="39.75" hidden="false" customHeight="true" outlineLevel="0" collapsed="false">
      <c r="A30" s="14"/>
      <c r="B30" s="14"/>
      <c r="C30" s="14"/>
      <c r="D30" s="14"/>
      <c r="E30" s="14"/>
      <c r="F30" s="14"/>
      <c r="G30" s="15" t="str">
        <f aca="false">IF(OR(E30="",F30=""),"",E30*F30)</f>
        <v/>
      </c>
      <c r="H30" s="16" t="str">
        <f aca="false">IF(G30="","",IF(G30&gt;=15,"Yüksek",IF(G30&gt;=8,"Orta","Düşük")))</f>
        <v/>
      </c>
      <c r="I30" s="14"/>
      <c r="J30" s="14"/>
      <c r="K30" s="17"/>
      <c r="L30" s="14"/>
      <c r="M30" s="14"/>
      <c r="N30" s="14"/>
      <c r="O30" s="15" t="str">
        <f aca="false">IF(OR(M30="",N30=""),"",M30*N30)</f>
        <v/>
      </c>
      <c r="P30" s="14"/>
      <c r="Q30" s="14"/>
    </row>
  </sheetData>
  <conditionalFormatting sqref="H6:H30">
    <cfRule type="cellIs" priority="2" operator="equal" aboveAverage="0" equalAverage="0" bottom="0" percent="0" rank="0" text="" dxfId="0">
      <formula>"Yüksek"</formula>
    </cfRule>
    <cfRule type="cellIs" priority="3" operator="equal" aboveAverage="0" equalAverage="0" bottom="0" percent="0" rank="0" text="" dxfId="1">
      <formula>"Orta"</formula>
    </cfRule>
    <cfRule type="cellIs" priority="4" operator="equal" aboveAverage="0" equalAverage="0" bottom="0" percent="0" rank="0" text="" dxfId="2">
      <formula>"Düşük"</formula>
    </cfRule>
  </conditionalFormatting>
  <dataValidations count="4">
    <dataValidation allowBlank="true" error="Lütfen listeden seçin." errorStyle="stop" operator="between" showDropDown="false" showErrorMessage="true" showInputMessage="false" sqref="B6:B30" type="list">
      <formula1>"Tedarik piyasası,Tek kaynak,Coğrafi yoğunlaşma,Tedarikçi finansal,Kalite,Lojistik,Üretimden kalkma,Fiyat ve kur,Uyum ve ESG,Bilgi güvenliği,Jeopolitik ve rota,Ticaret politikası ve gümrük vergileri,Yaptırım ve ihracat kontrolü,Enerji fiyatı,Yapay zekâ ve "</formula1>
      <formula2>0</formula2>
    </dataValidation>
    <dataValidation allowBlank="true" error="Lütfen listeden seçin." errorStyle="stop" operator="between" showDropDown="false" showErrorMessage="true" showInputMessage="false" sqref="L6:L30" type="list">
      <formula1>"Açık,Devam ediyor,Kapandı"</formula1>
      <formula2>0</formula2>
    </dataValidation>
    <dataValidation allowBlank="true" error="Lütfen listeden seçin." errorStyle="stop" operator="between" showDropDown="false" showErrorMessage="true" showInputMessage="false" sqref="E6:F30" type="list">
      <formula1>"1,2,3,4,5"</formula1>
      <formula2>0</formula2>
    </dataValidation>
    <dataValidation allowBlank="true" error="Lütfen listeden seçin." errorStyle="stop" operator="between" showDropDown="false" showErrorMessage="true" showInputMessage="false" sqref="M6:N30" type="list">
      <formula1>"1,2,3,4,5"</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NSM Sourcing  ·  nsmsourcing.com&amp;R&amp;8 Sayfa &amp;P /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6" min="2" style="0" width="12"/>
  </cols>
  <sheetData>
    <row r="1" customFormat="false" ht="15" hidden="false" customHeight="false" outlineLevel="0" collapsed="false">
      <c r="A1" s="1" t="s">
        <v>0</v>
      </c>
    </row>
    <row r="2" customFormat="false" ht="24" hidden="false" customHeight="true" outlineLevel="0" collapsed="false">
      <c r="A2" s="10" t="s">
        <v>64</v>
      </c>
    </row>
    <row r="3" customFormat="false" ht="15" hidden="false" customHeight="false" outlineLevel="0" collapsed="false">
      <c r="A3" s="11" t="s">
        <v>65</v>
      </c>
      <c r="B3" s="12"/>
      <c r="C3" s="12"/>
      <c r="D3" s="12"/>
      <c r="E3" s="12"/>
      <c r="F3" s="12"/>
    </row>
    <row r="5" customFormat="false" ht="30" hidden="false" customHeight="true" outlineLevel="0" collapsed="false">
      <c r="A5" s="13" t="s">
        <v>66</v>
      </c>
      <c r="B5" s="13" t="s">
        <v>67</v>
      </c>
      <c r="C5" s="13" t="s">
        <v>68</v>
      </c>
      <c r="D5" s="13" t="s">
        <v>69</v>
      </c>
      <c r="E5" s="13" t="s">
        <v>70</v>
      </c>
      <c r="F5" s="13" t="s">
        <v>71</v>
      </c>
    </row>
    <row r="6" customFormat="false" ht="27.75" hidden="false" customHeight="true" outlineLevel="0" collapsed="false">
      <c r="A6" s="18" t="s">
        <v>71</v>
      </c>
      <c r="B6" s="19" t="n">
        <f aca="false">COUNTIFS('Risk kaydı'!$E$6:$E$30,5,'Risk kaydı'!$F$6:$F$30,1,'Risk kaydı'!$L$6:$L$30,"&lt;&gt;Kapandı")</f>
        <v>0</v>
      </c>
      <c r="C6" s="20" t="n">
        <f aca="false">COUNTIFS('Risk kaydı'!$E$6:$E$30,5,'Risk kaydı'!$F$6:$F$30,2,'Risk kaydı'!$L$6:$L$30,"&lt;&gt;Kapandı")</f>
        <v>0</v>
      </c>
      <c r="D6" s="21" t="n">
        <f aca="false">COUNTIFS('Risk kaydı'!$E$6:$E$30,5,'Risk kaydı'!$F$6:$F$30,3,'Risk kaydı'!$L$6:$L$30,"&lt;&gt;Kapandı")</f>
        <v>0</v>
      </c>
      <c r="E6" s="21" t="n">
        <f aca="false">COUNTIFS('Risk kaydı'!$E$6:$E$30,5,'Risk kaydı'!$F$6:$F$30,4,'Risk kaydı'!$L$6:$L$30,"&lt;&gt;Kapandı")</f>
        <v>0</v>
      </c>
      <c r="F6" s="21" t="n">
        <f aca="false">COUNTIFS('Risk kaydı'!$E$6:$E$30,5,'Risk kaydı'!$F$6:$F$30,5,'Risk kaydı'!$L$6:$L$30,"&lt;&gt;Kapandı")</f>
        <v>0</v>
      </c>
    </row>
    <row r="7" customFormat="false" ht="27.75" hidden="false" customHeight="true" outlineLevel="0" collapsed="false">
      <c r="A7" s="18" t="s">
        <v>70</v>
      </c>
      <c r="B7" s="19" t="n">
        <f aca="false">COUNTIFS('Risk kaydı'!$E$6:$E$30,4,'Risk kaydı'!$F$6:$F$30,1,'Risk kaydı'!$L$6:$L$30,"&lt;&gt;Kapandı")</f>
        <v>0</v>
      </c>
      <c r="C7" s="20" t="n">
        <f aca="false">COUNTIFS('Risk kaydı'!$E$6:$E$30,4,'Risk kaydı'!$F$6:$F$30,2,'Risk kaydı'!$L$6:$L$30,"&lt;&gt;Kapandı")</f>
        <v>0</v>
      </c>
      <c r="D7" s="20" t="n">
        <f aca="false">COUNTIFS('Risk kaydı'!$E$6:$E$30,4,'Risk kaydı'!$F$6:$F$30,3,'Risk kaydı'!$L$6:$L$30,"&lt;&gt;Kapandı")</f>
        <v>0</v>
      </c>
      <c r="E7" s="21" t="n">
        <f aca="false">COUNTIFS('Risk kaydı'!$E$6:$E$30,4,'Risk kaydı'!$F$6:$F$30,4,'Risk kaydı'!$L$6:$L$30,"&lt;&gt;Kapandı")</f>
        <v>2</v>
      </c>
      <c r="F7" s="21" t="n">
        <f aca="false">COUNTIFS('Risk kaydı'!$E$6:$E$30,4,'Risk kaydı'!$F$6:$F$30,5,'Risk kaydı'!$L$6:$L$30,"&lt;&gt;Kapandı")</f>
        <v>0</v>
      </c>
    </row>
    <row r="8" customFormat="false" ht="27.75" hidden="false" customHeight="true" outlineLevel="0" collapsed="false">
      <c r="A8" s="18" t="s">
        <v>69</v>
      </c>
      <c r="B8" s="19" t="n">
        <f aca="false">COUNTIFS('Risk kaydı'!$E$6:$E$30,3,'Risk kaydı'!$F$6:$F$30,1,'Risk kaydı'!$L$6:$L$30,"&lt;&gt;Kapandı")</f>
        <v>0</v>
      </c>
      <c r="C8" s="19" t="n">
        <f aca="false">COUNTIFS('Risk kaydı'!$E$6:$E$30,3,'Risk kaydı'!$F$6:$F$30,2,'Risk kaydı'!$L$6:$L$30,"&lt;&gt;Kapandı")</f>
        <v>0</v>
      </c>
      <c r="D8" s="20" t="n">
        <f aca="false">COUNTIFS('Risk kaydı'!$E$6:$E$30,3,'Risk kaydı'!$F$6:$F$30,3,'Risk kaydı'!$L$6:$L$30,"&lt;&gt;Kapandı")</f>
        <v>0</v>
      </c>
      <c r="E8" s="20" t="n">
        <f aca="false">COUNTIFS('Risk kaydı'!$E$6:$E$30,3,'Risk kaydı'!$F$6:$F$30,4,'Risk kaydı'!$L$6:$L$30,"&lt;&gt;Kapandı")</f>
        <v>1</v>
      </c>
      <c r="F8" s="21" t="n">
        <f aca="false">COUNTIFS('Risk kaydı'!$E$6:$E$30,3,'Risk kaydı'!$F$6:$F$30,5,'Risk kaydı'!$L$6:$L$30,"&lt;&gt;Kapandı")</f>
        <v>1</v>
      </c>
    </row>
    <row r="9" customFormat="false" ht="27.75" hidden="false" customHeight="true" outlineLevel="0" collapsed="false">
      <c r="A9" s="18" t="s">
        <v>68</v>
      </c>
      <c r="B9" s="19" t="n">
        <f aca="false">COUNTIFS('Risk kaydı'!$E$6:$E$30,2,'Risk kaydı'!$F$6:$F$30,1,'Risk kaydı'!$L$6:$L$30,"&lt;&gt;Kapandı")</f>
        <v>0</v>
      </c>
      <c r="C9" s="19" t="n">
        <f aca="false">COUNTIFS('Risk kaydı'!$E$6:$E$30,2,'Risk kaydı'!$F$6:$F$30,2,'Risk kaydı'!$L$6:$L$30,"&lt;&gt;Kapandı")</f>
        <v>0</v>
      </c>
      <c r="D9" s="19" t="n">
        <f aca="false">COUNTIFS('Risk kaydı'!$E$6:$E$30,2,'Risk kaydı'!$F$6:$F$30,3,'Risk kaydı'!$L$6:$L$30,"&lt;&gt;Kapandı")</f>
        <v>0</v>
      </c>
      <c r="E9" s="20" t="n">
        <f aca="false">COUNTIFS('Risk kaydı'!$E$6:$E$30,2,'Risk kaydı'!$F$6:$F$30,4,'Risk kaydı'!$L$6:$L$30,"&lt;&gt;Kapandı")</f>
        <v>0</v>
      </c>
      <c r="F9" s="20" t="n">
        <f aca="false">COUNTIFS('Risk kaydı'!$E$6:$E$30,2,'Risk kaydı'!$F$6:$F$30,5,'Risk kaydı'!$L$6:$L$30,"&lt;&gt;Kapandı")</f>
        <v>0</v>
      </c>
    </row>
    <row r="10" customFormat="false" ht="27.75" hidden="false" customHeight="true" outlineLevel="0" collapsed="false">
      <c r="A10" s="18" t="s">
        <v>67</v>
      </c>
      <c r="B10" s="19" t="n">
        <f aca="false">COUNTIFS('Risk kaydı'!$E$6:$E$30,1,'Risk kaydı'!$F$6:$F$30,1,'Risk kaydı'!$L$6:$L$30,"&lt;&gt;Kapandı")</f>
        <v>0</v>
      </c>
      <c r="C10" s="19" t="n">
        <f aca="false">COUNTIFS('Risk kaydı'!$E$6:$E$30,1,'Risk kaydı'!$F$6:$F$30,2,'Risk kaydı'!$L$6:$L$30,"&lt;&gt;Kapandı")</f>
        <v>0</v>
      </c>
      <c r="D10" s="19" t="n">
        <f aca="false">COUNTIFS('Risk kaydı'!$E$6:$E$30,1,'Risk kaydı'!$F$6:$F$30,3,'Risk kaydı'!$L$6:$L$30,"&lt;&gt;Kapandı")</f>
        <v>0</v>
      </c>
      <c r="E10" s="19" t="n">
        <f aca="false">COUNTIFS('Risk kaydı'!$E$6:$E$30,1,'Risk kaydı'!$F$6:$F$30,4,'Risk kaydı'!$L$6:$L$30,"&lt;&gt;Kapandı")</f>
        <v>0</v>
      </c>
      <c r="F10" s="19" t="n">
        <f aca="false">COUNTIFS('Risk kaydı'!$E$6:$E$30,1,'Risk kaydı'!$F$6:$F$30,5,'Risk kaydı'!$L$6:$L$30,"&lt;&gt;Kapandı")</f>
        <v>0</v>
      </c>
    </row>
    <row r="12" customFormat="false" ht="15" hidden="false" customHeight="true" outlineLevel="0" collapsed="false">
      <c r="A12" s="22" t="s">
        <v>72</v>
      </c>
      <c r="B12" s="22"/>
      <c r="C12" s="22"/>
      <c r="D12" s="22"/>
      <c r="E12" s="22"/>
      <c r="F12" s="22"/>
    </row>
  </sheetData>
  <mergeCells count="1">
    <mergeCell ref="A12:F12"/>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Sayfa &amp;P /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2026-10-12T12:18:25Z</dcterms:created>
  <dc:creator>NSM Sourcing</dc:creator>
  <dc:description/>
  <dc:language>en-US</dc:language>
  <cp:lastModifiedBy/>
  <dcterms:modified xsi:type="dcterms:W3CDTF">2026-10-12T12:18:25Z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