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alculator" sheetId="2" state="visible" r:id="rId4"/>
    <sheet name="Surcharge check"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<sst xmlns="http://schemas.openxmlformats.org/spreadsheetml/2006/main" count="65" uniqueCount="60">
  <si>
    <t xml:space="preserve">NSM SOURCING  ·  PROCUREMENT TEMPLATE  NSM-32</t>
  </si>
  <si>
    <t xml:space="preserve">Energy and Freight Price Adjustment Calculator</t>
  </si>
  <si>
    <t xml:space="preserve">Purpose</t>
  </si>
  <si>
    <t xml:space="preserve">Turns volatile energy, fuel and material costs into a transparent clause both sides can calculate, instead of ad hoc surcharges.</t>
  </si>
  <si>
    <t xml:space="preserve">Step 1</t>
  </si>
  <si>
    <t xml:space="preserve">Agree the cost structure with the supplier, ideally from your should-cost model (template 04): which share of the price is fixed, and which follows energy, freight or a material index.</t>
  </si>
  <si>
    <t xml:space="preserve">Step 2</t>
  </si>
  <si>
    <t xml:space="preserve">Name a published index for each moving share, with base date and source. Agree the review frequency, threshold, cap, floor and how much of the change is passed on.</t>
  </si>
  <si>
    <t xml:space="preserve">Step 3</t>
  </si>
  <si>
    <t xml:space="preserve">At each review, enter the index values. Use the second sheet to check surcharge claims against the formula.</t>
  </si>
  <si>
    <t xml:space="preserve">Sheet: Calculator</t>
  </si>
  <si>
    <t xml:space="preserve">Index-linked adjustment with threshold, cap, floor and sharing.</t>
  </si>
  <si>
    <t xml:space="preserve">Sheet: Surcharge check</t>
  </si>
  <si>
    <t xml:space="preserve">Claimed versus formula price.</t>
  </si>
  <si>
    <t xml:space="preserve">Legend</t>
  </si>
  <si>
    <t xml:space="preserve">Yellow cells are inputs. White cells with dark text are calculated by formula; do not overwrite them. The first filled row is an example: replace or delete it.</t>
  </si>
  <si>
    <t xml:space="preserve">Guidance note</t>
  </si>
  <si>
    <t xml:space="preserve">Context as of October 2026: Brent was USD 105.72 per barrel on 9 October 2026, roughly USD 40 higher than a year earlier, after the Strait of Hormuz disruption that began in March 2026. In such markets, suppliers may ask for surcharges that cover more than the energy share of their cost.</t>
  </si>
  <si>
    <t xml:space="preserve">The clause works in both directions. A floor and a symmetric formula mean the buyer also benefits when indices fall, which makes the clause easier to agree.</t>
  </si>
  <si>
    <t xml:space="preserve">This is a contract mechanism, not hedging. Decisions on financial hedging of commodities or currencies need specialist advice.</t>
  </si>
  <si>
    <t xml:space="preserve">Sources (as of October 2026)</t>
  </si>
  <si>
    <t xml:space="preserve">Fortune, price of oil on 9 October 2026</t>
  </si>
  <si>
    <t xml:space="preserve">Al Jazeera, Hormuz closure drags on (10 August 2026)</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</si>
  <si>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</si>
  <si>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Applies an index-linked price adjustment clause: only the shares of the price that depend on energy, freight or materials move, within an agreed threshold, cap and floor.</t>
  </si>
  <si>
    <t xml:space="preserve">Base contract price (per unit or lot)</t>
  </si>
  <si>
    <t xml:space="preserve">Base date of indices</t>
  </si>
  <si>
    <t xml:space="preserve">Review date</t>
  </si>
  <si>
    <t xml:space="preserve">Cost element</t>
  </si>
  <si>
    <t xml:space="preserve">Share of price</t>
  </si>
  <si>
    <t xml:space="preserve">Index at base date</t>
  </si>
  <si>
    <t xml:space="preserve">Index at review date</t>
  </si>
  <si>
    <t xml:space="preserve">Index change</t>
  </si>
  <si>
    <t xml:space="preserve">Weighted change</t>
  </si>
  <si>
    <t xml:space="preserve">Index name and source</t>
  </si>
  <si>
    <t xml:space="preserve">Fixed (not adjusted)</t>
  </si>
  <si>
    <t xml:space="preserve">Energy (e.g. Brent, electricity)</t>
  </si>
  <si>
    <t xml:space="preserve">Brent, ICE</t>
  </si>
  <si>
    <t xml:space="preserve">Freight and fuel (e.g. diesel, container index)</t>
  </si>
  <si>
    <t xml:space="preserve">EU Weekly Oil Bulletin, diesel</t>
  </si>
  <si>
    <t xml:space="preserve">Main material (e.g. steel)</t>
  </si>
  <si>
    <t xml:space="preserve">Producer price index</t>
  </si>
  <si>
    <t xml:space="preserve">Check: shares add up to 100%</t>
  </si>
  <si>
    <t xml:space="preserve">Calculated price change before limits</t>
  </si>
  <si>
    <t xml:space="preserve">Threshold: no adjustment if the change is smaller than</t>
  </si>
  <si>
    <t xml:space="preserve">Cap (maximum increase per review)</t>
  </si>
  <si>
    <t xml:space="preserve">Floor (maximum decrease per review, as a positive number)</t>
  </si>
  <si>
    <t xml:space="preserve">Share of the change passed on (risk sharing)</t>
  </si>
  <si>
    <t xml:space="preserve">Applied price change</t>
  </si>
  <si>
    <t xml:space="preserve">Adjusted price</t>
  </si>
  <si>
    <t xml:space="preserve">Formula: adjusted price = base price x (1 + passed-on share x sum of [share x (index now / index at base - 1)]), applied only above the threshold and within cap and floor. Example indices are illustrative; enter published values with their dates.</t>
  </si>
  <si>
    <t xml:space="preserve">Checking a supplier surcharge claim</t>
  </si>
  <si>
    <t xml:space="preserve">Compare what the supplier asks for with what the agreed formula gives.</t>
  </si>
  <si>
    <t xml:space="preserve">Order or invoice</t>
  </si>
  <si>
    <t xml:space="preserve">Quantity</t>
  </si>
  <si>
    <t xml:space="preserve">Price claimed per unit</t>
  </si>
  <si>
    <t xml:space="preserve">Price per formula</t>
  </si>
  <si>
    <t xml:space="preserve">Over-claim</t>
  </si>
  <si>
    <t xml:space="preserve">Comment</t>
  </si>
  <si>
    <t xml:space="preserve">INV-2026-0412</t>
  </si>
</sst>
</file>

<file path=xl/styles.xml><?xml version="1.0" encoding="utf-8"?>
<styleSheet xmlns="http://schemas.openxmlformats.org/spreadsheetml/2006/main">
  <numFmts count="8">
    <numFmt numFmtId="164" formatCode="General"/>
    <numFmt numFmtId="165" formatCode="#,##0.00;\-#,##0.00;\-"/>
    <numFmt numFmtId="166" formatCode="dd/mm/yyyy"/>
    <numFmt numFmtId="167" formatCode="0%"/>
    <numFmt numFmtId="168" formatCode="#,##0.00"/>
    <numFmt numFmtId="169" formatCode="0.0%"/>
    <numFmt numFmtId="170" formatCode="0.00%"/>
    <numFmt numFmtId="171" formatCode="#,##0"/>
  </numFmts>
  <fonts count="17">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u val="single"/>
      <sz val="8"/>
      <color rgb="FF1F3A93"/>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sz val="9"/>
      <color rgb="FF1F3A93"/>
      <name val="Arial"/>
      <family val="0"/>
      <charset val="1"/>
    </font>
    <font>
      <b val="true"/>
      <sz val="9"/>
      <color rgb="FFFFFFFF"/>
      <name val="Arial"/>
      <family val="0"/>
      <charset val="1"/>
    </font>
  </fonts>
  <fills count="5">
    <fill>
      <patternFill patternType="none"/>
    </fill>
    <fill>
      <patternFill patternType="gray125"/>
    </fill>
    <fill>
      <patternFill patternType="solid">
        <fgColor rgb="FFFFF2CC"/>
        <bgColor rgb="FFFCE5CD"/>
      </patternFill>
    </fill>
    <fill>
      <patternFill patternType="solid">
        <fgColor rgb="FFF0EDE6"/>
        <bgColor rgb="FFFCE5CD"/>
      </patternFill>
    </fill>
    <fill>
      <patternFill patternType="solid">
        <fgColor rgb="FF1C1917"/>
        <bgColor rgb="FF333333"/>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5" fontId="15" fillId="2" borderId="2" xfId="0" applyFont="true" applyBorder="true" applyAlignment="true" applyProtection="false">
      <alignment horizontal="general" vertical="center" textRotation="0" wrapText="true" indent="0" shrinkToFit="false"/>
      <protection locked="true" hidden="false"/>
    </xf>
    <xf numFmtId="166" fontId="15" fillId="2" borderId="2" xfId="0" applyFont="true" applyBorder="true" applyAlignment="true" applyProtection="false">
      <alignment horizontal="general" vertical="center" textRotation="0" wrapText="true" indent="0" shrinkToFit="false"/>
      <protection locked="true" hidden="false"/>
    </xf>
    <xf numFmtId="164" fontId="16" fillId="4" borderId="2" xfId="0" applyFont="true" applyBorder="true" applyAlignment="true" applyProtection="false">
      <alignment horizontal="center" vertical="center" textRotation="0" wrapText="true" indent="0" shrinkToFit="false"/>
      <protection locked="true" hidden="false"/>
    </xf>
    <xf numFmtId="164" fontId="15" fillId="2" borderId="2" xfId="0" applyFont="true" applyBorder="true" applyAlignment="true" applyProtection="false">
      <alignment horizontal="general" vertical="center" textRotation="0" wrapText="true" indent="0" shrinkToFit="false"/>
      <protection locked="true" hidden="false"/>
    </xf>
    <xf numFmtId="167" fontId="15" fillId="2" borderId="2" xfId="0" applyFont="true" applyBorder="true" applyAlignment="true" applyProtection="false">
      <alignment horizontal="general" vertical="center" textRotation="0" wrapText="true" indent="0" shrinkToFit="false"/>
      <protection locked="true" hidden="false"/>
    </xf>
    <xf numFmtId="168" fontId="15" fillId="2" borderId="2" xfId="0" applyFont="true" applyBorder="true" applyAlignment="true" applyProtection="false">
      <alignment horizontal="general" vertical="center" textRotation="0" wrapText="true" indent="0" shrinkToFit="false"/>
      <protection locked="true" hidden="false"/>
    </xf>
    <xf numFmtId="169" fontId="7" fillId="0" borderId="2" xfId="0" applyFont="true" applyBorder="true" applyAlignment="true" applyProtection="false">
      <alignment horizontal="general" vertical="center" textRotation="0" wrapText="true" indent="0" shrinkToFit="false"/>
      <protection locked="true" hidden="false"/>
    </xf>
    <xf numFmtId="170" fontId="7" fillId="0" borderId="2" xfId="0" applyFont="true" applyBorder="true" applyAlignment="true" applyProtection="false">
      <alignment horizontal="general" vertical="center" textRotation="0" wrapText="true" indent="0" shrinkToFit="false"/>
      <protection locked="true" hidden="false"/>
    </xf>
    <xf numFmtId="167" fontId="6" fillId="0" borderId="2" xfId="0" applyFont="true" applyBorder="true" applyAlignment="true" applyProtection="false">
      <alignment horizontal="general" vertical="center" textRotation="0" wrapText="true" indent="0" shrinkToFit="false"/>
      <protection locked="true" hidden="false"/>
    </xf>
    <xf numFmtId="170" fontId="6" fillId="0" borderId="2" xfId="0" applyFont="true" applyBorder="true" applyAlignment="true" applyProtection="false">
      <alignment horizontal="general" vertical="center" textRotation="0" wrapText="true" indent="0" shrinkToFit="false"/>
      <protection locked="true" hidden="false"/>
    </xf>
    <xf numFmtId="169" fontId="15" fillId="2" borderId="2" xfId="0" applyFont="true" applyBorder="true" applyAlignment="true" applyProtection="false">
      <alignment horizontal="general" vertical="center" textRotation="0" wrapText="true" indent="0" shrinkToFit="false"/>
      <protection locked="true" hidden="false"/>
    </xf>
    <xf numFmtId="165" fontId="6" fillId="0" borderId="2"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71" fontId="15" fillId="2"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4CCCC"/>
        </patternFill>
      </fill>
    </dxf>
    <dxf>
      <fill>
        <patternFill>
          <bgColor rgb="FFFCE5C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CCFFCC"/>
      <rgbColor rgb="FFFCE5CD"/>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fortune.com/article/price-of-oil-10-09-2026/" TargetMode="External"/><Relationship Id="rId2" Type="http://schemas.openxmlformats.org/officeDocument/2006/relationships/hyperlink" Target="https://www.aljazeera.com/economy/2026/8/10/oil-prices-stocks-surge-as-hormuz-closure-drags-o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25.5" hidden="false" customHeight="true" outlineLevel="0" collapsed="false">
      <c r="B6" s="3" t="s">
        <v>4</v>
      </c>
      <c r="C6" s="4" t="s">
        <v>5</v>
      </c>
    </row>
    <row r="7" customFormat="false" ht="25.5" hidden="false" customHeight="true" outlineLevel="0" collapsed="false">
      <c r="B7" s="3" t="s">
        <v>6</v>
      </c>
      <c r="C7" s="4" t="s">
        <v>7</v>
      </c>
    </row>
    <row r="8" customFormat="false" ht="25.5" hidden="false" customHeight="true" outlineLevel="0" collapsed="false">
      <c r="B8" s="3" t="s">
        <v>8</v>
      </c>
      <c r="C8" s="4" t="s">
        <v>9</v>
      </c>
    </row>
    <row r="10" customFormat="false" ht="15" hidden="false" customHeight="true" outlineLevel="0" collapsed="false">
      <c r="B10" s="3" t="s">
        <v>10</v>
      </c>
      <c r="C10" s="4" t="s">
        <v>11</v>
      </c>
    </row>
    <row r="11" customFormat="false" ht="15" hidden="false" customHeight="true" outlineLevel="0" collapsed="false">
      <c r="B11" s="3" t="s">
        <v>12</v>
      </c>
      <c r="C11" s="4" t="s">
        <v>13</v>
      </c>
    </row>
    <row r="13" customFormat="false" ht="27.75" hidden="false" customHeight="true" outlineLevel="0" collapsed="false">
      <c r="B13" s="5" t="s">
        <v>14</v>
      </c>
      <c r="C13" s="6" t="s">
        <v>15</v>
      </c>
    </row>
    <row r="15" customFormat="false" ht="39" hidden="false" customHeight="true" outlineLevel="0" collapsed="false">
      <c r="B15" s="7" t="s">
        <v>16</v>
      </c>
      <c r="C15" s="8" t="s">
        <v>17</v>
      </c>
    </row>
    <row r="16" customFormat="false" ht="27.75" hidden="false" customHeight="true" outlineLevel="0" collapsed="false">
      <c r="B16" s="7" t="s">
        <v>16</v>
      </c>
      <c r="C16" s="8" t="s">
        <v>18</v>
      </c>
    </row>
    <row r="17" customFormat="false" ht="27.75" hidden="false" customHeight="true" outlineLevel="0" collapsed="false">
      <c r="B17" s="7" t="s">
        <v>16</v>
      </c>
      <c r="C17" s="8" t="s">
        <v>19</v>
      </c>
    </row>
    <row r="19" customFormat="false" ht="15" hidden="false" customHeight="false" outlineLevel="0" collapsed="false">
      <c r="B19" s="5" t="s">
        <v>20</v>
      </c>
    </row>
    <row r="20" customFormat="false" ht="15" hidden="false" customHeight="false" outlineLevel="0" collapsed="false">
      <c r="C20" s="9" t="s">
        <v>21</v>
      </c>
    </row>
    <row r="21" customFormat="false" ht="15" hidden="false" customHeight="false" outlineLevel="0" collapsed="false">
      <c r="C21" s="9" t="s">
        <v>22</v>
      </c>
    </row>
    <row r="23" customFormat="false" ht="37.5" hidden="false" customHeight="true" outlineLevel="0" collapsed="false">
      <c r="B23" s="10" t="s">
        <v>23</v>
      </c>
      <c r="C23" s="10"/>
    </row>
  </sheetData>
  <mergeCells count="1">
    <mergeCell ref="B23:C23"/>
  </mergeCells>
  <hyperlinks>
    <hyperlink ref="C20" r:id="rId1" display="Fortune, price of oil on 9 October 2026"/>
    <hyperlink ref="C21" r:id="rId2" display="Al Jazeera, Hormuz closure drags on (10 August 2026)"/>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6" min="2" style="0" width="16"/>
    <col collapsed="false" customWidth="true" hidden="false" outlineLevel="0" max="7" min="7" style="0" width="30"/>
  </cols>
  <sheetData>
    <row r="1" customFormat="false" ht="15" hidden="false" customHeight="false" outlineLevel="0" collapsed="false">
      <c r="A1" s="1" t="s">
        <v>0</v>
      </c>
    </row>
    <row r="2" customFormat="false" ht="24" hidden="false" customHeight="true" outlineLevel="0" collapsed="false">
      <c r="A2" s="11" t="s">
        <v>1</v>
      </c>
    </row>
    <row r="3" customFormat="false" ht="15" hidden="false" customHeight="false" outlineLevel="0" collapsed="false">
      <c r="A3" s="12" t="s">
        <v>24</v>
      </c>
      <c r="B3" s="13"/>
      <c r="C3" s="13"/>
      <c r="D3" s="13"/>
      <c r="E3" s="13"/>
      <c r="F3" s="13"/>
      <c r="G3" s="13"/>
    </row>
    <row r="5" customFormat="false" ht="15" hidden="false" customHeight="false" outlineLevel="0" collapsed="false">
      <c r="A5" s="14" t="s">
        <v>25</v>
      </c>
      <c r="B5" s="15" t="n">
        <v>100</v>
      </c>
    </row>
    <row r="6" customFormat="false" ht="15" hidden="false" customHeight="false" outlineLevel="0" collapsed="false">
      <c r="A6" s="14" t="s">
        <v>26</v>
      </c>
      <c r="B6" s="16"/>
    </row>
    <row r="7" customFormat="false" ht="15" hidden="false" customHeight="false" outlineLevel="0" collapsed="false">
      <c r="A7" s="14" t="s">
        <v>27</v>
      </c>
      <c r="B7" s="16"/>
    </row>
    <row r="9" customFormat="false" ht="30" hidden="false" customHeight="true" outlineLevel="0" collapsed="false">
      <c r="A9" s="17" t="s">
        <v>28</v>
      </c>
      <c r="B9" s="17" t="s">
        <v>29</v>
      </c>
      <c r="C9" s="17" t="s">
        <v>30</v>
      </c>
      <c r="D9" s="17" t="s">
        <v>31</v>
      </c>
      <c r="E9" s="17" t="s">
        <v>32</v>
      </c>
      <c r="F9" s="17" t="s">
        <v>33</v>
      </c>
      <c r="G9" s="17" t="s">
        <v>34</v>
      </c>
    </row>
    <row r="10" customFormat="false" ht="15" hidden="false" customHeight="false" outlineLevel="0" collapsed="false">
      <c r="A10" s="18" t="s">
        <v>35</v>
      </c>
      <c r="B10" s="19" t="n">
        <v>0.55</v>
      </c>
      <c r="C10" s="20"/>
      <c r="D10" s="20"/>
      <c r="E10" s="21" t="str">
        <f aca="false">IF(OR(C10="",D10="",C10=0),"",D10/C10-1)</f>
        <v/>
      </c>
      <c r="F10" s="22" t="n">
        <f aca="false">IF(E10="",0,B10*E10)</f>
        <v>0</v>
      </c>
      <c r="G10" s="18"/>
    </row>
    <row r="11" customFormat="false" ht="15" hidden="false" customHeight="false" outlineLevel="0" collapsed="false">
      <c r="A11" s="18" t="s">
        <v>36</v>
      </c>
      <c r="B11" s="19" t="n">
        <v>0.15</v>
      </c>
      <c r="C11" s="20" t="n">
        <v>70</v>
      </c>
      <c r="D11" s="20" t="n">
        <v>105</v>
      </c>
      <c r="E11" s="21" t="n">
        <f aca="false">IF(OR(C11="",D11="",C11=0),"",D11/C11-1)</f>
        <v>0.5</v>
      </c>
      <c r="F11" s="22" t="n">
        <f aca="false">IF(E11="",0,B11*E11)</f>
        <v>0.075</v>
      </c>
      <c r="G11" s="18" t="s">
        <v>37</v>
      </c>
    </row>
    <row r="12" customFormat="false" ht="15" hidden="false" customHeight="false" outlineLevel="0" collapsed="false">
      <c r="A12" s="18" t="s">
        <v>38</v>
      </c>
      <c r="B12" s="19" t="n">
        <v>0.1</v>
      </c>
      <c r="C12" s="20" t="n">
        <v>1.6</v>
      </c>
      <c r="D12" s="20" t="n">
        <v>1.94</v>
      </c>
      <c r="E12" s="21" t="n">
        <f aca="false">IF(OR(C12="",D12="",C12=0),"",D12/C12-1)</f>
        <v>0.2125</v>
      </c>
      <c r="F12" s="22" t="n">
        <f aca="false">IF(E12="",0,B12*E12)</f>
        <v>0.02125</v>
      </c>
      <c r="G12" s="18" t="s">
        <v>39</v>
      </c>
    </row>
    <row r="13" customFormat="false" ht="15" hidden="false" customHeight="false" outlineLevel="0" collapsed="false">
      <c r="A13" s="18" t="s">
        <v>40</v>
      </c>
      <c r="B13" s="19" t="n">
        <v>0.2</v>
      </c>
      <c r="C13" s="20" t="n">
        <v>100</v>
      </c>
      <c r="D13" s="20" t="n">
        <v>104</v>
      </c>
      <c r="E13" s="21" t="n">
        <f aca="false">IF(OR(C13="",D13="",C13=0),"",D13/C13-1)</f>
        <v>0.04</v>
      </c>
      <c r="F13" s="22" t="n">
        <f aca="false">IF(E13="",0,B13*E13)</f>
        <v>0.00800000000000001</v>
      </c>
      <c r="G13" s="18" t="s">
        <v>41</v>
      </c>
    </row>
    <row r="14" customFormat="false" ht="15" hidden="false" customHeight="false" outlineLevel="0" collapsed="false">
      <c r="A14" s="18"/>
      <c r="B14" s="19"/>
      <c r="C14" s="20"/>
      <c r="D14" s="20"/>
      <c r="E14" s="21" t="str">
        <f aca="false">IF(OR(C14="",D14="",C14=0),"",D14/C14-1)</f>
        <v/>
      </c>
      <c r="F14" s="22" t="n">
        <f aca="false">IF(E14="",0,B14*E14)</f>
        <v>0</v>
      </c>
      <c r="G14" s="18"/>
    </row>
    <row r="15" customFormat="false" ht="15" hidden="false" customHeight="false" outlineLevel="0" collapsed="false">
      <c r="A15" s="18"/>
      <c r="B15" s="19"/>
      <c r="C15" s="20"/>
      <c r="D15" s="20"/>
      <c r="E15" s="21" t="str">
        <f aca="false">IF(OR(C15="",D15="",C15=0),"",D15/C15-1)</f>
        <v/>
      </c>
      <c r="F15" s="22" t="n">
        <f aca="false">IF(E15="",0,B15*E15)</f>
        <v>0</v>
      </c>
      <c r="G15" s="18"/>
    </row>
    <row r="16" customFormat="false" ht="15" hidden="false" customHeight="false" outlineLevel="0" collapsed="false">
      <c r="A16" s="14" t="s">
        <v>42</v>
      </c>
      <c r="B16" s="23" t="n">
        <f aca="false">SUM(B10:B15)</f>
        <v>1</v>
      </c>
    </row>
    <row r="18" customFormat="false" ht="15" hidden="false" customHeight="false" outlineLevel="0" collapsed="false">
      <c r="A18" s="14" t="s">
        <v>43</v>
      </c>
      <c r="B18" s="24" t="n">
        <f aca="false">SUM(F10:F15)</f>
        <v>0.10425</v>
      </c>
    </row>
    <row r="19" customFormat="false" ht="22.35" hidden="false" customHeight="false" outlineLevel="0" collapsed="false">
      <c r="A19" s="14" t="s">
        <v>44</v>
      </c>
      <c r="B19" s="25" t="n">
        <v>0.03</v>
      </c>
    </row>
    <row r="20" customFormat="false" ht="15" hidden="false" customHeight="false" outlineLevel="0" collapsed="false">
      <c r="A20" s="14" t="s">
        <v>45</v>
      </c>
      <c r="B20" s="25" t="n">
        <v>0.1</v>
      </c>
    </row>
    <row r="21" customFormat="false" ht="22.35" hidden="false" customHeight="false" outlineLevel="0" collapsed="false">
      <c r="A21" s="14" t="s">
        <v>46</v>
      </c>
      <c r="B21" s="25" t="n">
        <v>0.1</v>
      </c>
    </row>
    <row r="22" customFormat="false" ht="15" hidden="false" customHeight="false" outlineLevel="0" collapsed="false">
      <c r="A22" s="14" t="s">
        <v>47</v>
      </c>
      <c r="B22" s="19" t="n">
        <v>1</v>
      </c>
    </row>
    <row r="23" customFormat="false" ht="15" hidden="false" customHeight="false" outlineLevel="0" collapsed="false">
      <c r="A23" s="14" t="s">
        <v>48</v>
      </c>
      <c r="B23" s="24" t="n">
        <f aca="false">IF(ABS(B18)&lt;B19,0,MAX(-B21,MIN(B20,B18*B22)))</f>
        <v>0.1</v>
      </c>
    </row>
    <row r="24" customFormat="false" ht="15" hidden="false" customHeight="false" outlineLevel="0" collapsed="false">
      <c r="A24" s="14" t="s">
        <v>49</v>
      </c>
      <c r="B24" s="26" t="n">
        <f aca="false">$B$5*(1+B23)</f>
        <v>110</v>
      </c>
    </row>
    <row r="26" customFormat="false" ht="39.75" hidden="false" customHeight="true" outlineLevel="0" collapsed="false">
      <c r="A26" s="27" t="s">
        <v>50</v>
      </c>
      <c r="B26" s="27"/>
      <c r="C26" s="27"/>
      <c r="D26" s="27"/>
      <c r="E26" s="27"/>
      <c r="F26" s="27"/>
      <c r="G26" s="27"/>
    </row>
  </sheetData>
  <mergeCells count="1">
    <mergeCell ref="A26:G26"/>
  </mergeCells>
  <conditionalFormatting sqref="B16">
    <cfRule type="cellIs" priority="2" operator="notEqual" aboveAverage="0" equalAverage="0" bottom="0" percent="0" rank="0" text="" dxfId="0">
      <formula>1</formula>
    </cfRule>
  </conditionalFormatting>
  <conditionalFormatting sqref="B23">
    <cfRule type="cellIs" priority="3" operator="greater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6"/>
    <col collapsed="false" customWidth="true" hidden="false" outlineLevel="0" max="6" min="6" style="0" width="30"/>
  </cols>
  <sheetData>
    <row r="1" customFormat="false" ht="15" hidden="false" customHeight="false" outlineLevel="0" collapsed="false">
      <c r="A1" s="1" t="s">
        <v>0</v>
      </c>
    </row>
    <row r="2" customFormat="false" ht="24" hidden="false" customHeight="true" outlineLevel="0" collapsed="false">
      <c r="A2" s="11" t="s">
        <v>51</v>
      </c>
    </row>
    <row r="3" customFormat="false" ht="15" hidden="false" customHeight="false" outlineLevel="0" collapsed="false">
      <c r="A3" s="12" t="s">
        <v>52</v>
      </c>
      <c r="B3" s="13"/>
      <c r="C3" s="13"/>
      <c r="D3" s="13"/>
      <c r="E3" s="13"/>
      <c r="F3" s="13"/>
    </row>
    <row r="5" customFormat="false" ht="30" hidden="false" customHeight="true" outlineLevel="0" collapsed="false">
      <c r="A5" s="17" t="s">
        <v>53</v>
      </c>
      <c r="B5" s="17" t="s">
        <v>54</v>
      </c>
      <c r="C5" s="17" t="s">
        <v>55</v>
      </c>
      <c r="D5" s="17" t="s">
        <v>56</v>
      </c>
      <c r="E5" s="17" t="s">
        <v>57</v>
      </c>
      <c r="F5" s="17" t="s">
        <v>58</v>
      </c>
    </row>
    <row r="6" customFormat="false" ht="15" hidden="false" customHeight="false" outlineLevel="0" collapsed="false">
      <c r="A6" s="18" t="s">
        <v>59</v>
      </c>
      <c r="B6" s="28" t="n">
        <v>1000</v>
      </c>
      <c r="C6" s="15" t="n">
        <v>112</v>
      </c>
      <c r="D6" s="29" t="n">
        <f aca="false">IF(A6="","",Calculator!$B$24)</f>
        <v>110</v>
      </c>
      <c r="E6" s="29" t="n">
        <f aca="false">IF(OR(B6="",C6="",D6=""),"",(C6-D6)*B6)</f>
        <v>1999.99999999999</v>
      </c>
      <c r="F6" s="18"/>
    </row>
    <row r="7" customFormat="false" ht="15" hidden="false" customHeight="false" outlineLevel="0" collapsed="false">
      <c r="A7" s="18"/>
      <c r="B7" s="28"/>
      <c r="C7" s="15"/>
      <c r="D7" s="29" t="str">
        <f aca="false">IF(A7="","",Calculator!$B$24)</f>
        <v/>
      </c>
      <c r="E7" s="29" t="str">
        <f aca="false">IF(OR(B7="",C7="",D7=""),"",(C7-D7)*B7)</f>
        <v/>
      </c>
      <c r="F7" s="18"/>
    </row>
    <row r="8" customFormat="false" ht="15" hidden="false" customHeight="false" outlineLevel="0" collapsed="false">
      <c r="A8" s="18"/>
      <c r="B8" s="28"/>
      <c r="C8" s="15"/>
      <c r="D8" s="29" t="str">
        <f aca="false">IF(A8="","",Calculator!$B$24)</f>
        <v/>
      </c>
      <c r="E8" s="29" t="str">
        <f aca="false">IF(OR(B8="",C8="",D8=""),"",(C8-D8)*B8)</f>
        <v/>
      </c>
      <c r="F8" s="18"/>
    </row>
    <row r="9" customFormat="false" ht="15" hidden="false" customHeight="false" outlineLevel="0" collapsed="false">
      <c r="A9" s="18"/>
      <c r="B9" s="28"/>
      <c r="C9" s="15"/>
      <c r="D9" s="29" t="str">
        <f aca="false">IF(A9="","",Calculator!$B$24)</f>
        <v/>
      </c>
      <c r="E9" s="29" t="str">
        <f aca="false">IF(OR(B9="",C9="",D9=""),"",(C9-D9)*B9)</f>
        <v/>
      </c>
      <c r="F9" s="18"/>
    </row>
    <row r="10" customFormat="false" ht="15" hidden="false" customHeight="false" outlineLevel="0" collapsed="false">
      <c r="A10" s="18"/>
      <c r="B10" s="28"/>
      <c r="C10" s="15"/>
      <c r="D10" s="29" t="str">
        <f aca="false">IF(A10="","",Calculator!$B$24)</f>
        <v/>
      </c>
      <c r="E10" s="29" t="str">
        <f aca="false">IF(OR(B10="",C10="",D10=""),"",(C10-D10)*B10)</f>
        <v/>
      </c>
      <c r="F10" s="18"/>
    </row>
    <row r="11" customFormat="false" ht="15" hidden="false" customHeight="false" outlineLevel="0" collapsed="false">
      <c r="A11" s="18"/>
      <c r="B11" s="28"/>
      <c r="C11" s="15"/>
      <c r="D11" s="29" t="str">
        <f aca="false">IF(A11="","",Calculator!$B$24)</f>
        <v/>
      </c>
      <c r="E11" s="29" t="str">
        <f aca="false">IF(OR(B11="",C11="",D11=""),"",(C11-D11)*B11)</f>
        <v/>
      </c>
      <c r="F11" s="18"/>
    </row>
    <row r="12" customFormat="false" ht="15" hidden="false" customHeight="false" outlineLevel="0" collapsed="false">
      <c r="A12" s="18"/>
      <c r="B12" s="28"/>
      <c r="C12" s="15"/>
      <c r="D12" s="29" t="str">
        <f aca="false">IF(A12="","",Calculator!$B$24)</f>
        <v/>
      </c>
      <c r="E12" s="29" t="str">
        <f aca="false">IF(OR(B12="",C12="",D12=""),"",(C12-D12)*B12)</f>
        <v/>
      </c>
      <c r="F12" s="18"/>
    </row>
    <row r="13" customFormat="false" ht="15" hidden="false" customHeight="false" outlineLevel="0" collapsed="false">
      <c r="A13" s="18"/>
      <c r="B13" s="28"/>
      <c r="C13" s="15"/>
      <c r="D13" s="29" t="str">
        <f aca="false">IF(A13="","",Calculator!$B$24)</f>
        <v/>
      </c>
      <c r="E13" s="29" t="str">
        <f aca="false">IF(OR(B13="",C13="",D13=""),"",(C13-D13)*B13)</f>
        <v/>
      </c>
      <c r="F13" s="18"/>
    </row>
    <row r="14" customFormat="false" ht="15" hidden="false" customHeight="false" outlineLevel="0" collapsed="false">
      <c r="A14" s="18"/>
      <c r="B14" s="28"/>
      <c r="C14" s="15"/>
      <c r="D14" s="29" t="str">
        <f aca="false">IF(A14="","",Calculator!$B$24)</f>
        <v/>
      </c>
      <c r="E14" s="29" t="str">
        <f aca="false">IF(OR(B14="",C14="",D14=""),"",(C14-D14)*B14)</f>
        <v/>
      </c>
      <c r="F14" s="18"/>
    </row>
    <row r="15" customFormat="false" ht="15" hidden="false" customHeight="false" outlineLevel="0" collapsed="false">
      <c r="A15" s="18"/>
      <c r="B15" s="28"/>
      <c r="C15" s="15"/>
      <c r="D15" s="29" t="str">
        <f aca="false">IF(A15="","",Calculator!$B$24)</f>
        <v/>
      </c>
      <c r="E15" s="29" t="str">
        <f aca="false">IF(OR(B15="",C15="",D15=""),"",(C15-D15)*B15)</f>
        <v/>
      </c>
      <c r="F15" s="18"/>
    </row>
  </sheetData>
  <conditionalFormatting sqref="E6:E15">
    <cfRule type="cellIs" priority="2"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2026-10-12T12:02:51Z</dcterms:created>
  <dc:creator>NSM Sourcing</dc:creator>
  <dc:description/>
  <dc:language>en-US</dc:language>
  <cp:lastModifiedBy/>
  <dcterms:modified xsi:type="dcterms:W3CDTF">2026-10-12T12:02:51Z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