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Risk register" sheetId="2" state="visible" r:id="rId4"/>
    <sheet name="Heat map"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<sst xmlns="http://schemas.openxmlformats.org/spreadsheetml/2006/main" count="86" uniqueCount="73">
  <si>
    <t xml:space="preserve">NSM SOURCING  ·  PROCUREMENT TEMPLATE  NSM-05</t>
  </si>
  <si>
    <t xml:space="preserve">Supply Risk Register</t>
  </si>
  <si>
    <t xml:space="preserve">Purpose</t>
  </si>
  <si>
    <t xml:space="preserve">Keeps supply risks for a requirement or category in one place, with an owner and an action for each, and shows where attention is needed.</t>
  </si>
  <si>
    <t xml:space="preserve">Step 1</t>
  </si>
  <si>
    <t xml:space="preserve">Describe each risk as cause and event, then its consequence.</t>
  </si>
  <si>
    <t xml:space="preserve">Step 2</t>
  </si>
  <si>
    <t xml:space="preserve">Score likelihood and impact from 1 to 5. Score and rating are calculated.</t>
  </si>
  <si>
    <t xml:space="preserve">Step 3</t>
  </si>
  <si>
    <t xml:space="preserve">Agree mitigations and owners, and score the residual risk after mitigation.</t>
  </si>
  <si>
    <t xml:space="preserve">Step 4</t>
  </si>
  <si>
    <t xml:space="preserve">Review monthly for strategic categories, quarterly for others.</t>
  </si>
  <si>
    <t xml:space="preserve">Sheet: Risk register</t>
  </si>
  <si>
    <t xml:space="preserve">The register with scoring, owners and residual risk.</t>
  </si>
  <si>
    <t xml:space="preserve">Sheet: Heat map</t>
  </si>
  <si>
    <t xml:space="preserve">Count of open risks by likelihood and impact.</t>
  </si>
  <si>
    <t xml:space="preserve">Legend</t>
  </si>
  <si>
    <t xml:space="preserve">Yellow cells are inputs. White cells with dark text are calculated by formula; do not overwrite them. The first filled row is an example: replace or delete it.</t>
  </si>
  <si>
    <t xml:space="preserve">Practitioner note</t>
  </si>
  <si>
    <t xml:space="preserve">Supply-base risk is often invisible in the spend data. A category with several suppliers can still depend on one region, one raw material or one sub-tier maker. Ask where the capability really sits, not only who invoices you.</t>
  </si>
  <si>
    <t xml:space="preserve">Obsolescence and logistics constraints such as dangerous goods rules are cheapest to manage at the specification stage. Once equipment is in service, the options narrow and the cost of each option rises.</t>
  </si>
  <si>
    <t xml:space="preserve">Give each high risk an early warning indicator and a trigger agreed in advance. In 2026, carrier diversion notices, war-risk premiums and oil prices moved before supply was affected, which is the time to act.</t>
  </si>
  <si>
    <t xml:space="preserve">NSM Sourcing · nsmsourcing.com · Licensed under CC BY 4.0: free to use and adapt with credit to NSM Sourcing. General guidance, not legal advice. Terminology follows the CIPS Procurement and Supply Cycle; this is an independent work, not endorsed by CIPS.</t>
  </si>
  <si>
    <t xml:space="preserve">Likelihood and impact are scored 1 to 5. Score 15 or more is high, 8 to 14 medium, below 8 low.</t>
  </si>
  <si>
    <t xml:space="preserve">ID</t>
  </si>
  <si>
    <t xml:space="preserve">Category</t>
  </si>
  <si>
    <t xml:space="preserve">Risk (cause and event)</t>
  </si>
  <si>
    <t xml:space="preserve">Consequence</t>
  </si>
  <si>
    <t xml:space="preserve">Likeli-hood</t>
  </si>
  <si>
    <t xml:space="preserve">Impact</t>
  </si>
  <si>
    <t xml:space="preserve">Score</t>
  </si>
  <si>
    <t xml:space="preserve">Rating</t>
  </si>
  <si>
    <t xml:space="preserve">Mitigation actions</t>
  </si>
  <si>
    <t xml:space="preserve">Owner</t>
  </si>
  <si>
    <t xml:space="preserve">Due date</t>
  </si>
  <si>
    <t xml:space="preserve">Status</t>
  </si>
  <si>
    <t xml:space="preserve">Resid. L</t>
  </si>
  <si>
    <t xml:space="preserve">Resid. I</t>
  </si>
  <si>
    <t xml:space="preserve">Resid. score</t>
  </si>
  <si>
    <t xml:space="preserve">Early warning indicator</t>
  </si>
  <si>
    <t xml:space="preserve">Trigger for action</t>
  </si>
  <si>
    <t xml:space="preserve">R1</t>
  </si>
  <si>
    <t xml:space="preserve">Geographic concentration</t>
  </si>
  <si>
    <t xml:space="preserve">All qualified suppliers of a critical component are in one region</t>
  </si>
  <si>
    <t xml:space="preserve">Weak competition, prices above cost, disruption if the region is affected</t>
  </si>
  <si>
    <t xml:space="preserve">Map capability in other regions; appraise and qualify at least one new supplier before the next tender</t>
  </si>
  <si>
    <t xml:space="preserve">Open</t>
  </si>
  <si>
    <t xml:space="preserve">R2</t>
  </si>
  <si>
    <t xml:space="preserve">Obsolescence</t>
  </si>
  <si>
    <t xml:space="preserve">A board used in a qualified assembly is no longer produced</t>
  </si>
  <si>
    <t xml:space="preserve">Redesign would require repeating costly qualification tests</t>
  </si>
  <si>
    <t xml:space="preserve">Contact sub-tier maker directly; last-time buy of spares; contractual end-of-life notice</t>
  </si>
  <si>
    <t xml:space="preserve">R3</t>
  </si>
  <si>
    <t xml:space="preserve">Logistics</t>
  </si>
  <si>
    <t xml:space="preserve">Equipment with batteries refused by air carriers</t>
  </si>
  <si>
    <t xml:space="preserve">Repair or delivery delayed for months</t>
  </si>
  <si>
    <t xml:space="preserve">Check dangerous goods rules at specification stage; use specialist packer and carrier</t>
  </si>
  <si>
    <t xml:space="preserve">R4</t>
  </si>
  <si>
    <t xml:space="preserve">Geopolitical and route</t>
  </si>
  <si>
    <t xml:space="preserve">Main sea route passes a contested chokepoint (Hormuz or Red Sea)</t>
  </si>
  <si>
    <t xml:space="preserve">Longer transit, war-risk and fuel surcharges, stock-outs</t>
  </si>
  <si>
    <t xml:space="preserve">Approve an alternative route and forwarder; hold safety stock; index-based fuel clause (template 32); assess exposure (template 29)</t>
  </si>
  <si>
    <t xml:space="preserve">Carrier advisories, war-risk premium notices, Brent price</t>
  </si>
  <si>
    <t xml:space="preserve">Carrier announces diversion, or Brent above the level agreed in the risk plan</t>
  </si>
  <si>
    <t xml:space="preserve">Risk heat map (open and in-progress risks)</t>
  </si>
  <si>
    <t xml:space="preserve">Number of risks in each cell. Updates automatically.</t>
  </si>
  <si>
    <t xml:space="preserve">Likelihood \ Impact</t>
  </si>
  <si>
    <t xml:space="preserve">1</t>
  </si>
  <si>
    <t xml:space="preserve">2</t>
  </si>
  <si>
    <t xml:space="preserve">3</t>
  </si>
  <si>
    <t xml:space="preserve">4</t>
  </si>
  <si>
    <t xml:space="preserve">5</t>
  </si>
  <si>
    <t xml:space="preserve">Note: likelihood and impact must be entered as numbers for the heat map to count them.</t>
  </si>
</sst>
</file>

<file path=xl/styles.xml><?xml version="1.0" encoding="utf-8"?>
<styleSheet xmlns="http://schemas.openxmlformats.org/spreadsheetml/2006/main">
  <numFmts count="3">
    <numFmt numFmtId="164" formatCode="General"/>
    <numFmt numFmtId="165" formatCode="General"/>
    <numFmt numFmtId="166" formatCode="dd/mm/yyyy"/>
  </numFmts>
  <fonts count="16">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b val="true"/>
      <sz val="9"/>
      <color rgb="FFFFFFFF"/>
      <name val="Arial"/>
      <family val="0"/>
      <charset val="1"/>
    </font>
    <font>
      <sz val="9"/>
      <color rgb="FF1F3A93"/>
      <name val="Arial"/>
      <family val="0"/>
      <charset val="1"/>
    </font>
  </fonts>
  <fills count="8">
    <fill>
      <patternFill patternType="none"/>
    </fill>
    <fill>
      <patternFill patternType="gray125"/>
    </fill>
    <fill>
      <patternFill patternType="solid">
        <fgColor rgb="FFFFF2CC"/>
        <bgColor rgb="FFFCE5CD"/>
      </patternFill>
    </fill>
    <fill>
      <patternFill patternType="solid">
        <fgColor rgb="FFF0EDE6"/>
        <bgColor rgb="FFFCE5CD"/>
      </patternFill>
    </fill>
    <fill>
      <patternFill patternType="solid">
        <fgColor rgb="FF1C1917"/>
        <bgColor rgb="FF333333"/>
      </patternFill>
    </fill>
    <fill>
      <patternFill patternType="solid">
        <fgColor rgb="FFD9EAD3"/>
        <bgColor rgb="FFF0EDE6"/>
      </patternFill>
    </fill>
    <fill>
      <patternFill patternType="solid">
        <fgColor rgb="FFFCE5CD"/>
        <bgColor rgb="FFFFF2CC"/>
      </patternFill>
    </fill>
    <fill>
      <patternFill patternType="solid">
        <fgColor rgb="FFF4CCCC"/>
        <bgColor rgb="FFD6D3CE"/>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4" fillId="4" borderId="2" xfId="0" applyFont="true" applyBorder="true" applyAlignment="true" applyProtection="false">
      <alignment horizontal="center" vertical="center" textRotation="0" wrapText="true" indent="0" shrinkToFit="false"/>
      <protection locked="true" hidden="false"/>
    </xf>
    <xf numFmtId="164" fontId="15" fillId="2" borderId="2" xfId="0" applyFont="true" applyBorder="true" applyAlignment="true" applyProtection="false">
      <alignment horizontal="general" vertical="center" textRotation="0" wrapText="true" indent="0" shrinkToFit="false"/>
      <protection locked="true" hidden="false"/>
    </xf>
    <xf numFmtId="165" fontId="7" fillId="0" borderId="2" xfId="0" applyFont="true" applyBorder="true" applyAlignment="true" applyProtection="false">
      <alignment horizontal="general"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6" fontId="15" fillId="2" borderId="2" xfId="0" applyFont="true" applyBorder="true" applyAlignment="true" applyProtection="false">
      <alignment horizontal="general" vertical="center" textRotation="0" wrapText="tru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5" fontId="7" fillId="5" borderId="2" xfId="0" applyFont="true" applyBorder="true" applyAlignment="true" applyProtection="false">
      <alignment horizontal="center" vertical="center" textRotation="0" wrapText="false" indent="0" shrinkToFit="false"/>
      <protection locked="true" hidden="false"/>
    </xf>
    <xf numFmtId="165" fontId="7" fillId="6" borderId="2" xfId="0" applyFont="true" applyBorder="true" applyAlignment="true" applyProtection="false">
      <alignment horizontal="center" vertical="center" textRotation="0" wrapText="false" indent="0" shrinkToFit="false"/>
      <protection locked="true" hidden="false"/>
    </xf>
    <xf numFmtId="165" fontId="7" fillId="7" borderId="2"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4CCCC"/>
        </patternFill>
      </fill>
    </dxf>
    <dxf>
      <fill>
        <patternFill>
          <bgColor rgb="FFFCE5CD"/>
        </patternFill>
      </fill>
    </dxf>
    <dxf>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D9EAD3"/>
      <rgbColor rgb="FFFCE5CD"/>
      <rgbColor rgb="FF99CCFF"/>
      <rgbColor rgb="FFFF99CC"/>
      <rgbColor rgb="FFCC99FF"/>
      <rgbColor rgb="FFF4CCCC"/>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15" hidden="false" customHeight="true" outlineLevel="0" collapsed="false">
      <c r="B6" s="3" t="s">
        <v>4</v>
      </c>
      <c r="C6" s="4" t="s">
        <v>5</v>
      </c>
    </row>
    <row r="7" customFormat="false" ht="15" hidden="false" customHeight="true" outlineLevel="0" collapsed="false">
      <c r="B7" s="3" t="s">
        <v>6</v>
      </c>
      <c r="C7" s="4" t="s">
        <v>7</v>
      </c>
    </row>
    <row r="8" customFormat="false" ht="15" hidden="false" customHeight="true" outlineLevel="0" collapsed="false">
      <c r="B8" s="3" t="s">
        <v>8</v>
      </c>
      <c r="C8" s="4" t="s">
        <v>9</v>
      </c>
    </row>
    <row r="9" customFormat="false" ht="15" hidden="false" customHeight="true" outlineLevel="0" collapsed="false">
      <c r="B9" s="3" t="s">
        <v>10</v>
      </c>
      <c r="C9" s="4" t="s">
        <v>11</v>
      </c>
    </row>
    <row r="11" customFormat="false" ht="15" hidden="false" customHeight="true" outlineLevel="0" collapsed="false">
      <c r="B11" s="3" t="s">
        <v>12</v>
      </c>
      <c r="C11" s="4" t="s">
        <v>13</v>
      </c>
    </row>
    <row r="12" customFormat="false" ht="15" hidden="false" customHeight="true" outlineLevel="0" collapsed="false">
      <c r="B12" s="3" t="s">
        <v>14</v>
      </c>
      <c r="C12" s="4" t="s">
        <v>15</v>
      </c>
    </row>
    <row r="14" customFormat="false" ht="27.75" hidden="false" customHeight="true" outlineLevel="0" collapsed="false">
      <c r="B14" s="5" t="s">
        <v>16</v>
      </c>
      <c r="C14" s="6" t="s">
        <v>17</v>
      </c>
    </row>
    <row r="16" customFormat="false" ht="39" hidden="false" customHeight="true" outlineLevel="0" collapsed="false">
      <c r="B16" s="7" t="s">
        <v>18</v>
      </c>
      <c r="C16" s="8" t="s">
        <v>19</v>
      </c>
    </row>
    <row r="17" customFormat="false" ht="39" hidden="false" customHeight="true" outlineLevel="0" collapsed="false">
      <c r="B17" s="7" t="s">
        <v>18</v>
      </c>
      <c r="C17" s="8" t="s">
        <v>20</v>
      </c>
    </row>
    <row r="18" customFormat="false" ht="39" hidden="false" customHeight="true" outlineLevel="0" collapsed="false">
      <c r="B18" s="7" t="s">
        <v>18</v>
      </c>
      <c r="C18" s="8" t="s">
        <v>21</v>
      </c>
    </row>
    <row r="20" customFormat="false" ht="37.5" hidden="false" customHeight="true" outlineLevel="0" collapsed="false">
      <c r="B20" s="9" t="s">
        <v>22</v>
      </c>
      <c r="C20" s="9"/>
    </row>
  </sheetData>
  <mergeCells count="1">
    <mergeCell ref="B20:C2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32"/>
    <col collapsed="false" customWidth="true" hidden="false" outlineLevel="0" max="4" min="4" style="0" width="24"/>
    <col collapsed="false" customWidth="true" hidden="false" outlineLevel="0" max="6" min="5" style="0" width="7"/>
    <col collapsed="false" customWidth="true" hidden="false" outlineLevel="0" max="7" min="7" style="0" width="8"/>
    <col collapsed="false" customWidth="true" hidden="false" outlineLevel="0" max="8" min="8" style="0" width="10"/>
    <col collapsed="false" customWidth="true" hidden="false" outlineLevel="0" max="9" min="9" style="0" width="34"/>
    <col collapsed="false" customWidth="true" hidden="false" outlineLevel="0" max="10" min="10" style="0" width="14"/>
    <col collapsed="false" customWidth="true" hidden="false" outlineLevel="0" max="12" min="11" style="0" width="12"/>
    <col collapsed="false" customWidth="true" hidden="false" outlineLevel="0" max="14" min="13" style="0" width="7"/>
    <col collapsed="false" customWidth="true" hidden="false" outlineLevel="0" max="15" min="15" style="0" width="8"/>
    <col collapsed="false" customWidth="true" hidden="false" outlineLevel="0" max="17" min="16" style="0" width="28"/>
  </cols>
  <sheetData>
    <row r="1" customFormat="false" ht="15" hidden="false" customHeight="false" outlineLevel="0" collapsed="false">
      <c r="A1" s="1" t="s">
        <v>0</v>
      </c>
    </row>
    <row r="2" customFormat="false" ht="24" hidden="false" customHeight="true" outlineLevel="0" collapsed="false">
      <c r="A2" s="10" t="s">
        <v>1</v>
      </c>
    </row>
    <row r="3" customFormat="false" ht="15" hidden="false" customHeight="false" outlineLevel="0" collapsed="false">
      <c r="A3" s="11" t="s">
        <v>23</v>
      </c>
      <c r="B3" s="12"/>
      <c r="C3" s="12"/>
      <c r="D3" s="12"/>
      <c r="E3" s="12"/>
      <c r="F3" s="12"/>
      <c r="G3" s="12"/>
      <c r="H3" s="12"/>
      <c r="I3" s="12"/>
      <c r="J3" s="12"/>
      <c r="K3" s="12"/>
      <c r="L3" s="12"/>
      <c r="M3" s="12"/>
      <c r="N3" s="12"/>
      <c r="O3" s="12"/>
    </row>
    <row r="5" customFormat="false" ht="33.75" hidden="false" customHeight="true" outlineLevel="0" collapsed="false">
      <c r="A5" s="13" t="s">
        <v>24</v>
      </c>
      <c r="B5" s="13" t="s">
        <v>25</v>
      </c>
      <c r="C5" s="13" t="s">
        <v>26</v>
      </c>
      <c r="D5" s="13" t="s">
        <v>27</v>
      </c>
      <c r="E5" s="13" t="s">
        <v>28</v>
      </c>
      <c r="F5" s="13" t="s">
        <v>29</v>
      </c>
      <c r="G5" s="13" t="s">
        <v>30</v>
      </c>
      <c r="H5" s="13" t="s">
        <v>31</v>
      </c>
      <c r="I5" s="13" t="s">
        <v>32</v>
      </c>
      <c r="J5" s="13" t="s">
        <v>33</v>
      </c>
      <c r="K5" s="13" t="s">
        <v>34</v>
      </c>
      <c r="L5" s="13" t="s">
        <v>35</v>
      </c>
      <c r="M5" s="13" t="s">
        <v>36</v>
      </c>
      <c r="N5" s="13" t="s">
        <v>37</v>
      </c>
      <c r="O5" s="13" t="s">
        <v>38</v>
      </c>
      <c r="P5" s="13" t="s">
        <v>39</v>
      </c>
      <c r="Q5" s="13" t="s">
        <v>40</v>
      </c>
    </row>
    <row r="6" customFormat="false" ht="39.75" hidden="false" customHeight="true" outlineLevel="0" collapsed="false">
      <c r="A6" s="14" t="s">
        <v>41</v>
      </c>
      <c r="B6" s="14" t="s">
        <v>42</v>
      </c>
      <c r="C6" s="14" t="s">
        <v>43</v>
      </c>
      <c r="D6" s="14" t="s">
        <v>44</v>
      </c>
      <c r="E6" s="14" t="n">
        <v>4</v>
      </c>
      <c r="F6" s="14" t="n">
        <v>4</v>
      </c>
      <c r="G6" s="15" t="n">
        <f aca="false">IF(OR(E6="",F6=""),"",E6*F6)</f>
        <v>16</v>
      </c>
      <c r="H6" s="16" t="str">
        <f aca="false">IF(G6="","",IF(G6&gt;=15,"High",IF(G6&gt;=8,"Medium","Low")))</f>
        <v>High</v>
      </c>
      <c r="I6" s="14" t="s">
        <v>45</v>
      </c>
      <c r="J6" s="14"/>
      <c r="K6" s="17"/>
      <c r="L6" s="14" t="s">
        <v>46</v>
      </c>
      <c r="M6" s="14" t="n">
        <v>2</v>
      </c>
      <c r="N6" s="14" t="n">
        <v>3</v>
      </c>
      <c r="O6" s="15" t="n">
        <f aca="false">IF(OR(M6="",N6=""),"",M6*N6)</f>
        <v>6</v>
      </c>
      <c r="P6" s="14"/>
      <c r="Q6" s="14"/>
    </row>
    <row r="7" customFormat="false" ht="39.75" hidden="false" customHeight="true" outlineLevel="0" collapsed="false">
      <c r="A7" s="14" t="s">
        <v>47</v>
      </c>
      <c r="B7" s="14" t="s">
        <v>48</v>
      </c>
      <c r="C7" s="14" t="s">
        <v>49</v>
      </c>
      <c r="D7" s="14" t="s">
        <v>50</v>
      </c>
      <c r="E7" s="14" t="n">
        <v>3</v>
      </c>
      <c r="F7" s="14" t="n">
        <v>5</v>
      </c>
      <c r="G7" s="15" t="n">
        <f aca="false">IF(OR(E7="",F7=""),"",E7*F7)</f>
        <v>15</v>
      </c>
      <c r="H7" s="16" t="str">
        <f aca="false">IF(G7="","",IF(G7&gt;=15,"High",IF(G7&gt;=8,"Medium","Low")))</f>
        <v>High</v>
      </c>
      <c r="I7" s="14" t="s">
        <v>51</v>
      </c>
      <c r="J7" s="14"/>
      <c r="K7" s="17"/>
      <c r="L7" s="14" t="s">
        <v>46</v>
      </c>
      <c r="M7" s="14" t="n">
        <v>2</v>
      </c>
      <c r="N7" s="14" t="n">
        <v>4</v>
      </c>
      <c r="O7" s="15" t="n">
        <f aca="false">IF(OR(M7="",N7=""),"",M7*N7)</f>
        <v>8</v>
      </c>
      <c r="P7" s="14"/>
      <c r="Q7" s="14"/>
    </row>
    <row r="8" customFormat="false" ht="39.75" hidden="false" customHeight="true" outlineLevel="0" collapsed="false">
      <c r="A8" s="14" t="s">
        <v>52</v>
      </c>
      <c r="B8" s="14" t="s">
        <v>53</v>
      </c>
      <c r="C8" s="14" t="s">
        <v>54</v>
      </c>
      <c r="D8" s="14" t="s">
        <v>55</v>
      </c>
      <c r="E8" s="14" t="n">
        <v>3</v>
      </c>
      <c r="F8" s="14" t="n">
        <v>4</v>
      </c>
      <c r="G8" s="15" t="n">
        <f aca="false">IF(OR(E8="",F8=""),"",E8*F8)</f>
        <v>12</v>
      </c>
      <c r="H8" s="16" t="str">
        <f aca="false">IF(G8="","",IF(G8&gt;=15,"High",IF(G8&gt;=8,"Medium","Low")))</f>
        <v>Medium</v>
      </c>
      <c r="I8" s="14" t="s">
        <v>56</v>
      </c>
      <c r="J8" s="14"/>
      <c r="K8" s="17"/>
      <c r="L8" s="14" t="s">
        <v>46</v>
      </c>
      <c r="M8" s="14" t="n">
        <v>1</v>
      </c>
      <c r="N8" s="14" t="n">
        <v>4</v>
      </c>
      <c r="O8" s="15" t="n">
        <f aca="false">IF(OR(M8="",N8=""),"",M8*N8)</f>
        <v>4</v>
      </c>
      <c r="P8" s="14"/>
      <c r="Q8" s="14"/>
    </row>
    <row r="9" customFormat="false" ht="39.75" hidden="false" customHeight="true" outlineLevel="0" collapsed="false">
      <c r="A9" s="14" t="s">
        <v>57</v>
      </c>
      <c r="B9" s="14" t="s">
        <v>58</v>
      </c>
      <c r="C9" s="14" t="s">
        <v>59</v>
      </c>
      <c r="D9" s="14" t="s">
        <v>60</v>
      </c>
      <c r="E9" s="14" t="n">
        <v>4</v>
      </c>
      <c r="F9" s="14" t="n">
        <v>4</v>
      </c>
      <c r="G9" s="15" t="n">
        <f aca="false">IF(OR(E9="",F9=""),"",E9*F9)</f>
        <v>16</v>
      </c>
      <c r="H9" s="16" t="str">
        <f aca="false">IF(G9="","",IF(G9&gt;=15,"High",IF(G9&gt;=8,"Medium","Low")))</f>
        <v>High</v>
      </c>
      <c r="I9" s="14" t="s">
        <v>61</v>
      </c>
      <c r="J9" s="14"/>
      <c r="K9" s="17"/>
      <c r="L9" s="14" t="s">
        <v>46</v>
      </c>
      <c r="M9" s="14" t="n">
        <v>2</v>
      </c>
      <c r="N9" s="14" t="n">
        <v>3</v>
      </c>
      <c r="O9" s="15" t="n">
        <f aca="false">IF(OR(M9="",N9=""),"",M9*N9)</f>
        <v>6</v>
      </c>
      <c r="P9" s="14" t="s">
        <v>62</v>
      </c>
      <c r="Q9" s="14" t="s">
        <v>63</v>
      </c>
    </row>
    <row r="10" customFormat="false" ht="39.75" hidden="false" customHeight="true" outlineLevel="0" collapsed="false">
      <c r="A10" s="14"/>
      <c r="B10" s="14"/>
      <c r="C10" s="14"/>
      <c r="D10" s="14"/>
      <c r="E10" s="14"/>
      <c r="F10" s="14"/>
      <c r="G10" s="15" t="str">
        <f aca="false">IF(OR(E10="",F10=""),"",E10*F10)</f>
        <v/>
      </c>
      <c r="H10" s="16" t="str">
        <f aca="false">IF(G10="","",IF(G10&gt;=15,"High",IF(G10&gt;=8,"Medium","Low")))</f>
        <v/>
      </c>
      <c r="I10" s="14"/>
      <c r="J10" s="14"/>
      <c r="K10" s="17"/>
      <c r="L10" s="14"/>
      <c r="M10" s="14"/>
      <c r="N10" s="14"/>
      <c r="O10" s="15" t="str">
        <f aca="false">IF(OR(M10="",N10=""),"",M10*N10)</f>
        <v/>
      </c>
      <c r="P10" s="14"/>
      <c r="Q10" s="14"/>
    </row>
    <row r="11" customFormat="false" ht="39.75" hidden="false" customHeight="true" outlineLevel="0" collapsed="false">
      <c r="A11" s="14"/>
      <c r="B11" s="14"/>
      <c r="C11" s="14"/>
      <c r="D11" s="14"/>
      <c r="E11" s="14"/>
      <c r="F11" s="14"/>
      <c r="G11" s="15" t="str">
        <f aca="false">IF(OR(E11="",F11=""),"",E11*F11)</f>
        <v/>
      </c>
      <c r="H11" s="16" t="str">
        <f aca="false">IF(G11="","",IF(G11&gt;=15,"High",IF(G11&gt;=8,"Medium","Low")))</f>
        <v/>
      </c>
      <c r="I11" s="14"/>
      <c r="J11" s="14"/>
      <c r="K11" s="17"/>
      <c r="L11" s="14"/>
      <c r="M11" s="14"/>
      <c r="N11" s="14"/>
      <c r="O11" s="15" t="str">
        <f aca="false">IF(OR(M11="",N11=""),"",M11*N11)</f>
        <v/>
      </c>
      <c r="P11" s="14"/>
      <c r="Q11" s="14"/>
    </row>
    <row r="12" customFormat="false" ht="39.75" hidden="false" customHeight="true" outlineLevel="0" collapsed="false">
      <c r="A12" s="14"/>
      <c r="B12" s="14"/>
      <c r="C12" s="14"/>
      <c r="D12" s="14"/>
      <c r="E12" s="14"/>
      <c r="F12" s="14"/>
      <c r="G12" s="15" t="str">
        <f aca="false">IF(OR(E12="",F12=""),"",E12*F12)</f>
        <v/>
      </c>
      <c r="H12" s="16" t="str">
        <f aca="false">IF(G12="","",IF(G12&gt;=15,"High",IF(G12&gt;=8,"Medium","Low")))</f>
        <v/>
      </c>
      <c r="I12" s="14"/>
      <c r="J12" s="14"/>
      <c r="K12" s="17"/>
      <c r="L12" s="14"/>
      <c r="M12" s="14"/>
      <c r="N12" s="14"/>
      <c r="O12" s="15" t="str">
        <f aca="false">IF(OR(M12="",N12=""),"",M12*N12)</f>
        <v/>
      </c>
      <c r="P12" s="14"/>
      <c r="Q12" s="14"/>
    </row>
    <row r="13" customFormat="false" ht="39.75" hidden="false" customHeight="true" outlineLevel="0" collapsed="false">
      <c r="A13" s="14"/>
      <c r="B13" s="14"/>
      <c r="C13" s="14"/>
      <c r="D13" s="14"/>
      <c r="E13" s="14"/>
      <c r="F13" s="14"/>
      <c r="G13" s="15" t="str">
        <f aca="false">IF(OR(E13="",F13=""),"",E13*F13)</f>
        <v/>
      </c>
      <c r="H13" s="16" t="str">
        <f aca="false">IF(G13="","",IF(G13&gt;=15,"High",IF(G13&gt;=8,"Medium","Low")))</f>
        <v/>
      </c>
      <c r="I13" s="14"/>
      <c r="J13" s="14"/>
      <c r="K13" s="17"/>
      <c r="L13" s="14"/>
      <c r="M13" s="14"/>
      <c r="N13" s="14"/>
      <c r="O13" s="15" t="str">
        <f aca="false">IF(OR(M13="",N13=""),"",M13*N13)</f>
        <v/>
      </c>
      <c r="P13" s="14"/>
      <c r="Q13" s="14"/>
    </row>
    <row r="14" customFormat="false" ht="39.75" hidden="false" customHeight="true" outlineLevel="0" collapsed="false">
      <c r="A14" s="14"/>
      <c r="B14" s="14"/>
      <c r="C14" s="14"/>
      <c r="D14" s="14"/>
      <c r="E14" s="14"/>
      <c r="F14" s="14"/>
      <c r="G14" s="15" t="str">
        <f aca="false">IF(OR(E14="",F14=""),"",E14*F14)</f>
        <v/>
      </c>
      <c r="H14" s="16" t="str">
        <f aca="false">IF(G14="","",IF(G14&gt;=15,"High",IF(G14&gt;=8,"Medium","Low")))</f>
        <v/>
      </c>
      <c r="I14" s="14"/>
      <c r="J14" s="14"/>
      <c r="K14" s="17"/>
      <c r="L14" s="14"/>
      <c r="M14" s="14"/>
      <c r="N14" s="14"/>
      <c r="O14" s="15" t="str">
        <f aca="false">IF(OR(M14="",N14=""),"",M14*N14)</f>
        <v/>
      </c>
      <c r="P14" s="14"/>
      <c r="Q14" s="14"/>
    </row>
    <row r="15" customFormat="false" ht="39.75" hidden="false" customHeight="true" outlineLevel="0" collapsed="false">
      <c r="A15" s="14"/>
      <c r="B15" s="14"/>
      <c r="C15" s="14"/>
      <c r="D15" s="14"/>
      <c r="E15" s="14"/>
      <c r="F15" s="14"/>
      <c r="G15" s="15" t="str">
        <f aca="false">IF(OR(E15="",F15=""),"",E15*F15)</f>
        <v/>
      </c>
      <c r="H15" s="16" t="str">
        <f aca="false">IF(G15="","",IF(G15&gt;=15,"High",IF(G15&gt;=8,"Medium","Low")))</f>
        <v/>
      </c>
      <c r="I15" s="14"/>
      <c r="J15" s="14"/>
      <c r="K15" s="17"/>
      <c r="L15" s="14"/>
      <c r="M15" s="14"/>
      <c r="N15" s="14"/>
      <c r="O15" s="15" t="str">
        <f aca="false">IF(OR(M15="",N15=""),"",M15*N15)</f>
        <v/>
      </c>
      <c r="P15" s="14"/>
      <c r="Q15" s="14"/>
    </row>
    <row r="16" customFormat="false" ht="39.75" hidden="false" customHeight="true" outlineLevel="0" collapsed="false">
      <c r="A16" s="14"/>
      <c r="B16" s="14"/>
      <c r="C16" s="14"/>
      <c r="D16" s="14"/>
      <c r="E16" s="14"/>
      <c r="F16" s="14"/>
      <c r="G16" s="15" t="str">
        <f aca="false">IF(OR(E16="",F16=""),"",E16*F16)</f>
        <v/>
      </c>
      <c r="H16" s="16" t="str">
        <f aca="false">IF(G16="","",IF(G16&gt;=15,"High",IF(G16&gt;=8,"Medium","Low")))</f>
        <v/>
      </c>
      <c r="I16" s="14"/>
      <c r="J16" s="14"/>
      <c r="K16" s="17"/>
      <c r="L16" s="14"/>
      <c r="M16" s="14"/>
      <c r="N16" s="14"/>
      <c r="O16" s="15" t="str">
        <f aca="false">IF(OR(M16="",N16=""),"",M16*N16)</f>
        <v/>
      </c>
      <c r="P16" s="14"/>
      <c r="Q16" s="14"/>
    </row>
    <row r="17" customFormat="false" ht="39.75" hidden="false" customHeight="true" outlineLevel="0" collapsed="false">
      <c r="A17" s="14"/>
      <c r="B17" s="14"/>
      <c r="C17" s="14"/>
      <c r="D17" s="14"/>
      <c r="E17" s="14"/>
      <c r="F17" s="14"/>
      <c r="G17" s="15" t="str">
        <f aca="false">IF(OR(E17="",F17=""),"",E17*F17)</f>
        <v/>
      </c>
      <c r="H17" s="16" t="str">
        <f aca="false">IF(G17="","",IF(G17&gt;=15,"High",IF(G17&gt;=8,"Medium","Low")))</f>
        <v/>
      </c>
      <c r="I17" s="14"/>
      <c r="J17" s="14"/>
      <c r="K17" s="17"/>
      <c r="L17" s="14"/>
      <c r="M17" s="14"/>
      <c r="N17" s="14"/>
      <c r="O17" s="15" t="str">
        <f aca="false">IF(OR(M17="",N17=""),"",M17*N17)</f>
        <v/>
      </c>
      <c r="P17" s="14"/>
      <c r="Q17" s="14"/>
    </row>
    <row r="18" customFormat="false" ht="39.75" hidden="false" customHeight="true" outlineLevel="0" collapsed="false">
      <c r="A18" s="14"/>
      <c r="B18" s="14"/>
      <c r="C18" s="14"/>
      <c r="D18" s="14"/>
      <c r="E18" s="14"/>
      <c r="F18" s="14"/>
      <c r="G18" s="15" t="str">
        <f aca="false">IF(OR(E18="",F18=""),"",E18*F18)</f>
        <v/>
      </c>
      <c r="H18" s="16" t="str">
        <f aca="false">IF(G18="","",IF(G18&gt;=15,"High",IF(G18&gt;=8,"Medium","Low")))</f>
        <v/>
      </c>
      <c r="I18" s="14"/>
      <c r="J18" s="14"/>
      <c r="K18" s="17"/>
      <c r="L18" s="14"/>
      <c r="M18" s="14"/>
      <c r="N18" s="14"/>
      <c r="O18" s="15" t="str">
        <f aca="false">IF(OR(M18="",N18=""),"",M18*N18)</f>
        <v/>
      </c>
      <c r="P18" s="14"/>
      <c r="Q18" s="14"/>
    </row>
    <row r="19" customFormat="false" ht="39.75" hidden="false" customHeight="true" outlineLevel="0" collapsed="false">
      <c r="A19" s="14"/>
      <c r="B19" s="14"/>
      <c r="C19" s="14"/>
      <c r="D19" s="14"/>
      <c r="E19" s="14"/>
      <c r="F19" s="14"/>
      <c r="G19" s="15" t="str">
        <f aca="false">IF(OR(E19="",F19=""),"",E19*F19)</f>
        <v/>
      </c>
      <c r="H19" s="16" t="str">
        <f aca="false">IF(G19="","",IF(G19&gt;=15,"High",IF(G19&gt;=8,"Medium","Low")))</f>
        <v/>
      </c>
      <c r="I19" s="14"/>
      <c r="J19" s="14"/>
      <c r="K19" s="17"/>
      <c r="L19" s="14"/>
      <c r="M19" s="14"/>
      <c r="N19" s="14"/>
      <c r="O19" s="15" t="str">
        <f aca="false">IF(OR(M19="",N19=""),"",M19*N19)</f>
        <v/>
      </c>
      <c r="P19" s="14"/>
      <c r="Q19" s="14"/>
    </row>
    <row r="20" customFormat="false" ht="39.75" hidden="false" customHeight="true" outlineLevel="0" collapsed="false">
      <c r="A20" s="14"/>
      <c r="B20" s="14"/>
      <c r="C20" s="14"/>
      <c r="D20" s="14"/>
      <c r="E20" s="14"/>
      <c r="F20" s="14"/>
      <c r="G20" s="15" t="str">
        <f aca="false">IF(OR(E20="",F20=""),"",E20*F20)</f>
        <v/>
      </c>
      <c r="H20" s="16" t="str">
        <f aca="false">IF(G20="","",IF(G20&gt;=15,"High",IF(G20&gt;=8,"Medium","Low")))</f>
        <v/>
      </c>
      <c r="I20" s="14"/>
      <c r="J20" s="14"/>
      <c r="K20" s="17"/>
      <c r="L20" s="14"/>
      <c r="M20" s="14"/>
      <c r="N20" s="14"/>
      <c r="O20" s="15" t="str">
        <f aca="false">IF(OR(M20="",N20=""),"",M20*N20)</f>
        <v/>
      </c>
      <c r="P20" s="14"/>
      <c r="Q20" s="14"/>
    </row>
    <row r="21" customFormat="false" ht="39.75" hidden="false" customHeight="true" outlineLevel="0" collapsed="false">
      <c r="A21" s="14"/>
      <c r="B21" s="14"/>
      <c r="C21" s="14"/>
      <c r="D21" s="14"/>
      <c r="E21" s="14"/>
      <c r="F21" s="14"/>
      <c r="G21" s="15" t="str">
        <f aca="false">IF(OR(E21="",F21=""),"",E21*F21)</f>
        <v/>
      </c>
      <c r="H21" s="16" t="str">
        <f aca="false">IF(G21="","",IF(G21&gt;=15,"High",IF(G21&gt;=8,"Medium","Low")))</f>
        <v/>
      </c>
      <c r="I21" s="14"/>
      <c r="J21" s="14"/>
      <c r="K21" s="17"/>
      <c r="L21" s="14"/>
      <c r="M21" s="14"/>
      <c r="N21" s="14"/>
      <c r="O21" s="15" t="str">
        <f aca="false">IF(OR(M21="",N21=""),"",M21*N21)</f>
        <v/>
      </c>
      <c r="P21" s="14"/>
      <c r="Q21" s="14"/>
    </row>
    <row r="22" customFormat="false" ht="39.75" hidden="false" customHeight="true" outlineLevel="0" collapsed="false">
      <c r="A22" s="14"/>
      <c r="B22" s="14"/>
      <c r="C22" s="14"/>
      <c r="D22" s="14"/>
      <c r="E22" s="14"/>
      <c r="F22" s="14"/>
      <c r="G22" s="15" t="str">
        <f aca="false">IF(OR(E22="",F22=""),"",E22*F22)</f>
        <v/>
      </c>
      <c r="H22" s="16" t="str">
        <f aca="false">IF(G22="","",IF(G22&gt;=15,"High",IF(G22&gt;=8,"Medium","Low")))</f>
        <v/>
      </c>
      <c r="I22" s="14"/>
      <c r="J22" s="14"/>
      <c r="K22" s="17"/>
      <c r="L22" s="14"/>
      <c r="M22" s="14"/>
      <c r="N22" s="14"/>
      <c r="O22" s="15" t="str">
        <f aca="false">IF(OR(M22="",N22=""),"",M22*N22)</f>
        <v/>
      </c>
      <c r="P22" s="14"/>
      <c r="Q22" s="14"/>
    </row>
    <row r="23" customFormat="false" ht="39.75" hidden="false" customHeight="true" outlineLevel="0" collapsed="false">
      <c r="A23" s="14"/>
      <c r="B23" s="14"/>
      <c r="C23" s="14"/>
      <c r="D23" s="14"/>
      <c r="E23" s="14"/>
      <c r="F23" s="14"/>
      <c r="G23" s="15" t="str">
        <f aca="false">IF(OR(E23="",F23=""),"",E23*F23)</f>
        <v/>
      </c>
      <c r="H23" s="16" t="str">
        <f aca="false">IF(G23="","",IF(G23&gt;=15,"High",IF(G23&gt;=8,"Medium","Low")))</f>
        <v/>
      </c>
      <c r="I23" s="14"/>
      <c r="J23" s="14"/>
      <c r="K23" s="17"/>
      <c r="L23" s="14"/>
      <c r="M23" s="14"/>
      <c r="N23" s="14"/>
      <c r="O23" s="15" t="str">
        <f aca="false">IF(OR(M23="",N23=""),"",M23*N23)</f>
        <v/>
      </c>
      <c r="P23" s="14"/>
      <c r="Q23" s="14"/>
    </row>
    <row r="24" customFormat="false" ht="39.75" hidden="false" customHeight="true" outlineLevel="0" collapsed="false">
      <c r="A24" s="14"/>
      <c r="B24" s="14"/>
      <c r="C24" s="14"/>
      <c r="D24" s="14"/>
      <c r="E24" s="14"/>
      <c r="F24" s="14"/>
      <c r="G24" s="15" t="str">
        <f aca="false">IF(OR(E24="",F24=""),"",E24*F24)</f>
        <v/>
      </c>
      <c r="H24" s="16" t="str">
        <f aca="false">IF(G24="","",IF(G24&gt;=15,"High",IF(G24&gt;=8,"Medium","Low")))</f>
        <v/>
      </c>
      <c r="I24" s="14"/>
      <c r="J24" s="14"/>
      <c r="K24" s="17"/>
      <c r="L24" s="14"/>
      <c r="M24" s="14"/>
      <c r="N24" s="14"/>
      <c r="O24" s="15" t="str">
        <f aca="false">IF(OR(M24="",N24=""),"",M24*N24)</f>
        <v/>
      </c>
      <c r="P24" s="14"/>
      <c r="Q24" s="14"/>
    </row>
    <row r="25" customFormat="false" ht="39.75" hidden="false" customHeight="true" outlineLevel="0" collapsed="false">
      <c r="A25" s="14"/>
      <c r="B25" s="14"/>
      <c r="C25" s="14"/>
      <c r="D25" s="14"/>
      <c r="E25" s="14"/>
      <c r="F25" s="14"/>
      <c r="G25" s="15" t="str">
        <f aca="false">IF(OR(E25="",F25=""),"",E25*F25)</f>
        <v/>
      </c>
      <c r="H25" s="16" t="str">
        <f aca="false">IF(G25="","",IF(G25&gt;=15,"High",IF(G25&gt;=8,"Medium","Low")))</f>
        <v/>
      </c>
      <c r="I25" s="14"/>
      <c r="J25" s="14"/>
      <c r="K25" s="17"/>
      <c r="L25" s="14"/>
      <c r="M25" s="14"/>
      <c r="N25" s="14"/>
      <c r="O25" s="15" t="str">
        <f aca="false">IF(OR(M25="",N25=""),"",M25*N25)</f>
        <v/>
      </c>
      <c r="P25" s="14"/>
      <c r="Q25" s="14"/>
    </row>
    <row r="26" customFormat="false" ht="39.75" hidden="false" customHeight="true" outlineLevel="0" collapsed="false">
      <c r="A26" s="14"/>
      <c r="B26" s="14"/>
      <c r="C26" s="14"/>
      <c r="D26" s="14"/>
      <c r="E26" s="14"/>
      <c r="F26" s="14"/>
      <c r="G26" s="15" t="str">
        <f aca="false">IF(OR(E26="",F26=""),"",E26*F26)</f>
        <v/>
      </c>
      <c r="H26" s="16" t="str">
        <f aca="false">IF(G26="","",IF(G26&gt;=15,"High",IF(G26&gt;=8,"Medium","Low")))</f>
        <v/>
      </c>
      <c r="I26" s="14"/>
      <c r="J26" s="14"/>
      <c r="K26" s="17"/>
      <c r="L26" s="14"/>
      <c r="M26" s="14"/>
      <c r="N26" s="14"/>
      <c r="O26" s="15" t="str">
        <f aca="false">IF(OR(M26="",N26=""),"",M26*N26)</f>
        <v/>
      </c>
      <c r="P26" s="14"/>
      <c r="Q26" s="14"/>
    </row>
    <row r="27" customFormat="false" ht="39.75" hidden="false" customHeight="true" outlineLevel="0" collapsed="false">
      <c r="A27" s="14"/>
      <c r="B27" s="14"/>
      <c r="C27" s="14"/>
      <c r="D27" s="14"/>
      <c r="E27" s="14"/>
      <c r="F27" s="14"/>
      <c r="G27" s="15" t="str">
        <f aca="false">IF(OR(E27="",F27=""),"",E27*F27)</f>
        <v/>
      </c>
      <c r="H27" s="16" t="str">
        <f aca="false">IF(G27="","",IF(G27&gt;=15,"High",IF(G27&gt;=8,"Medium","Low")))</f>
        <v/>
      </c>
      <c r="I27" s="14"/>
      <c r="J27" s="14"/>
      <c r="K27" s="17"/>
      <c r="L27" s="14"/>
      <c r="M27" s="14"/>
      <c r="N27" s="14"/>
      <c r="O27" s="15" t="str">
        <f aca="false">IF(OR(M27="",N27=""),"",M27*N27)</f>
        <v/>
      </c>
      <c r="P27" s="14"/>
      <c r="Q27" s="14"/>
    </row>
    <row r="28" customFormat="false" ht="39.75" hidden="false" customHeight="true" outlineLevel="0" collapsed="false">
      <c r="A28" s="14"/>
      <c r="B28" s="14"/>
      <c r="C28" s="14"/>
      <c r="D28" s="14"/>
      <c r="E28" s="14"/>
      <c r="F28" s="14"/>
      <c r="G28" s="15" t="str">
        <f aca="false">IF(OR(E28="",F28=""),"",E28*F28)</f>
        <v/>
      </c>
      <c r="H28" s="16" t="str">
        <f aca="false">IF(G28="","",IF(G28&gt;=15,"High",IF(G28&gt;=8,"Medium","Low")))</f>
        <v/>
      </c>
      <c r="I28" s="14"/>
      <c r="J28" s="14"/>
      <c r="K28" s="17"/>
      <c r="L28" s="14"/>
      <c r="M28" s="14"/>
      <c r="N28" s="14"/>
      <c r="O28" s="15" t="str">
        <f aca="false">IF(OR(M28="",N28=""),"",M28*N28)</f>
        <v/>
      </c>
      <c r="P28" s="14"/>
      <c r="Q28" s="14"/>
    </row>
    <row r="29" customFormat="false" ht="39.75" hidden="false" customHeight="true" outlineLevel="0" collapsed="false">
      <c r="A29" s="14"/>
      <c r="B29" s="14"/>
      <c r="C29" s="14"/>
      <c r="D29" s="14"/>
      <c r="E29" s="14"/>
      <c r="F29" s="14"/>
      <c r="G29" s="15" t="str">
        <f aca="false">IF(OR(E29="",F29=""),"",E29*F29)</f>
        <v/>
      </c>
      <c r="H29" s="16" t="str">
        <f aca="false">IF(G29="","",IF(G29&gt;=15,"High",IF(G29&gt;=8,"Medium","Low")))</f>
        <v/>
      </c>
      <c r="I29" s="14"/>
      <c r="J29" s="14"/>
      <c r="K29" s="17"/>
      <c r="L29" s="14"/>
      <c r="M29" s="14"/>
      <c r="N29" s="14"/>
      <c r="O29" s="15" t="str">
        <f aca="false">IF(OR(M29="",N29=""),"",M29*N29)</f>
        <v/>
      </c>
      <c r="P29" s="14"/>
      <c r="Q29" s="14"/>
    </row>
    <row r="30" customFormat="false" ht="39.75" hidden="false" customHeight="true" outlineLevel="0" collapsed="false">
      <c r="A30" s="14"/>
      <c r="B30" s="14"/>
      <c r="C30" s="14"/>
      <c r="D30" s="14"/>
      <c r="E30" s="14"/>
      <c r="F30" s="14"/>
      <c r="G30" s="15" t="str">
        <f aca="false">IF(OR(E30="",F30=""),"",E30*F30)</f>
        <v/>
      </c>
      <c r="H30" s="16" t="str">
        <f aca="false">IF(G30="","",IF(G30&gt;=15,"High",IF(G30&gt;=8,"Medium","Low")))</f>
        <v/>
      </c>
      <c r="I30" s="14"/>
      <c r="J30" s="14"/>
      <c r="K30" s="17"/>
      <c r="L30" s="14"/>
      <c r="M30" s="14"/>
      <c r="N30" s="14"/>
      <c r="O30" s="15" t="str">
        <f aca="false">IF(OR(M30="",N30=""),"",M30*N30)</f>
        <v/>
      </c>
      <c r="P30" s="14"/>
      <c r="Q30" s="14"/>
    </row>
  </sheetData>
  <conditionalFormatting sqref="H6:H30">
    <cfRule type="cellIs" priority="2" operator="equal" aboveAverage="0" equalAverage="0" bottom="0" percent="0" rank="0" text="" dxfId="0">
      <formula>"High"</formula>
    </cfRule>
    <cfRule type="cellIs" priority="3" operator="equal" aboveAverage="0" equalAverage="0" bottom="0" percent="0" rank="0" text="" dxfId="1">
      <formula>"Medium"</formula>
    </cfRule>
    <cfRule type="cellIs" priority="4" operator="equal" aboveAverage="0" equalAverage="0" bottom="0" percent="0" rank="0" text="" dxfId="2">
      <formula>"Low"</formula>
    </cfRule>
  </conditionalFormatting>
  <dataValidations count="4">
    <dataValidation allowBlank="true" error="Please choose from the list." errorStyle="stop" operator="between" showDropDown="false" showErrorMessage="true" showInputMessage="false" sqref="B6:B30" type="list">
      <formula1>"Supply market,Single or sole source,Geographic concentration,Supplier financial,Quality,Logistics,Obsolescence,Price and currency,Compliance and ESG,Information security,Geopolitical and route,Trade policy and tariffs,Sanctions and export control,Energy p"</formula1>
      <formula2>0</formula2>
    </dataValidation>
    <dataValidation allowBlank="true" error="Please choose from the list." errorStyle="stop" operator="between" showDropDown="false" showErrorMessage="true" showInputMessage="false" sqref="L6:L30" type="list">
      <formula1>"Open,In progress,Closed"</formula1>
      <formula2>0</formula2>
    </dataValidation>
    <dataValidation allowBlank="true" error="Please choose from the list." errorStyle="stop" operator="between" showDropDown="false" showErrorMessage="true" showInputMessage="false" sqref="E6:F30" type="list">
      <formula1>"1,2,3,4,5"</formula1>
      <formula2>0</formula2>
    </dataValidation>
    <dataValidation allowBlank="true" error="Please choose from the list." errorStyle="stop" operator="between" showDropDown="false" showErrorMessage="true" showInputMessage="false" sqref="M6:N30" type="list">
      <formula1>"1,2,3,4,5"</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6" min="2" style="0" width="12"/>
  </cols>
  <sheetData>
    <row r="1" customFormat="false" ht="15" hidden="false" customHeight="false" outlineLevel="0" collapsed="false">
      <c r="A1" s="1" t="s">
        <v>0</v>
      </c>
    </row>
    <row r="2" customFormat="false" ht="24" hidden="false" customHeight="true" outlineLevel="0" collapsed="false">
      <c r="A2" s="10" t="s">
        <v>64</v>
      </c>
    </row>
    <row r="3" customFormat="false" ht="15" hidden="false" customHeight="false" outlineLevel="0" collapsed="false">
      <c r="A3" s="11" t="s">
        <v>65</v>
      </c>
      <c r="B3" s="12"/>
      <c r="C3" s="12"/>
      <c r="D3" s="12"/>
      <c r="E3" s="12"/>
      <c r="F3" s="12"/>
    </row>
    <row r="5" customFormat="false" ht="30" hidden="false" customHeight="true" outlineLevel="0" collapsed="false">
      <c r="A5" s="13" t="s">
        <v>66</v>
      </c>
      <c r="B5" s="13" t="s">
        <v>67</v>
      </c>
      <c r="C5" s="13" t="s">
        <v>68</v>
      </c>
      <c r="D5" s="13" t="s">
        <v>69</v>
      </c>
      <c r="E5" s="13" t="s">
        <v>70</v>
      </c>
      <c r="F5" s="13" t="s">
        <v>71</v>
      </c>
    </row>
    <row r="6" customFormat="false" ht="27.75" hidden="false" customHeight="true" outlineLevel="0" collapsed="false">
      <c r="A6" s="18" t="s">
        <v>71</v>
      </c>
      <c r="B6" s="19" t="n">
        <f aca="false">COUNTIFS('Risk register'!$E$6:$E$30,5,'Risk register'!$F$6:$F$30,1,'Risk register'!$L$6:$L$30,"&lt;&gt;Closed")</f>
        <v>0</v>
      </c>
      <c r="C6" s="20" t="n">
        <f aca="false">COUNTIFS('Risk register'!$E$6:$E$30,5,'Risk register'!$F$6:$F$30,2,'Risk register'!$L$6:$L$30,"&lt;&gt;Closed")</f>
        <v>0</v>
      </c>
      <c r="D6" s="21" t="n">
        <f aca="false">COUNTIFS('Risk register'!$E$6:$E$30,5,'Risk register'!$F$6:$F$30,3,'Risk register'!$L$6:$L$30,"&lt;&gt;Closed")</f>
        <v>0</v>
      </c>
      <c r="E6" s="21" t="n">
        <f aca="false">COUNTIFS('Risk register'!$E$6:$E$30,5,'Risk register'!$F$6:$F$30,4,'Risk register'!$L$6:$L$30,"&lt;&gt;Closed")</f>
        <v>0</v>
      </c>
      <c r="F6" s="21" t="n">
        <f aca="false">COUNTIFS('Risk register'!$E$6:$E$30,5,'Risk register'!$F$6:$F$30,5,'Risk register'!$L$6:$L$30,"&lt;&gt;Closed")</f>
        <v>0</v>
      </c>
    </row>
    <row r="7" customFormat="false" ht="27.75" hidden="false" customHeight="true" outlineLevel="0" collapsed="false">
      <c r="A7" s="18" t="s">
        <v>70</v>
      </c>
      <c r="B7" s="19" t="n">
        <f aca="false">COUNTIFS('Risk register'!$E$6:$E$30,4,'Risk register'!$F$6:$F$30,1,'Risk register'!$L$6:$L$30,"&lt;&gt;Closed")</f>
        <v>0</v>
      </c>
      <c r="C7" s="20" t="n">
        <f aca="false">COUNTIFS('Risk register'!$E$6:$E$30,4,'Risk register'!$F$6:$F$30,2,'Risk register'!$L$6:$L$30,"&lt;&gt;Closed")</f>
        <v>0</v>
      </c>
      <c r="D7" s="20" t="n">
        <f aca="false">COUNTIFS('Risk register'!$E$6:$E$30,4,'Risk register'!$F$6:$F$30,3,'Risk register'!$L$6:$L$30,"&lt;&gt;Closed")</f>
        <v>0</v>
      </c>
      <c r="E7" s="21" t="n">
        <f aca="false">COUNTIFS('Risk register'!$E$6:$E$30,4,'Risk register'!$F$6:$F$30,4,'Risk register'!$L$6:$L$30,"&lt;&gt;Closed")</f>
        <v>2</v>
      </c>
      <c r="F7" s="21" t="n">
        <f aca="false">COUNTIFS('Risk register'!$E$6:$E$30,4,'Risk register'!$F$6:$F$30,5,'Risk register'!$L$6:$L$30,"&lt;&gt;Closed")</f>
        <v>0</v>
      </c>
    </row>
    <row r="8" customFormat="false" ht="27.75" hidden="false" customHeight="true" outlineLevel="0" collapsed="false">
      <c r="A8" s="18" t="s">
        <v>69</v>
      </c>
      <c r="B8" s="19" t="n">
        <f aca="false">COUNTIFS('Risk register'!$E$6:$E$30,3,'Risk register'!$F$6:$F$30,1,'Risk register'!$L$6:$L$30,"&lt;&gt;Closed")</f>
        <v>0</v>
      </c>
      <c r="C8" s="19" t="n">
        <f aca="false">COUNTIFS('Risk register'!$E$6:$E$30,3,'Risk register'!$F$6:$F$30,2,'Risk register'!$L$6:$L$30,"&lt;&gt;Closed")</f>
        <v>0</v>
      </c>
      <c r="D8" s="20" t="n">
        <f aca="false">COUNTIFS('Risk register'!$E$6:$E$30,3,'Risk register'!$F$6:$F$30,3,'Risk register'!$L$6:$L$30,"&lt;&gt;Closed")</f>
        <v>0</v>
      </c>
      <c r="E8" s="20" t="n">
        <f aca="false">COUNTIFS('Risk register'!$E$6:$E$30,3,'Risk register'!$F$6:$F$30,4,'Risk register'!$L$6:$L$30,"&lt;&gt;Closed")</f>
        <v>1</v>
      </c>
      <c r="F8" s="21" t="n">
        <f aca="false">COUNTIFS('Risk register'!$E$6:$E$30,3,'Risk register'!$F$6:$F$30,5,'Risk register'!$L$6:$L$30,"&lt;&gt;Closed")</f>
        <v>1</v>
      </c>
    </row>
    <row r="9" customFormat="false" ht="27.75" hidden="false" customHeight="true" outlineLevel="0" collapsed="false">
      <c r="A9" s="18" t="s">
        <v>68</v>
      </c>
      <c r="B9" s="19" t="n">
        <f aca="false">COUNTIFS('Risk register'!$E$6:$E$30,2,'Risk register'!$F$6:$F$30,1,'Risk register'!$L$6:$L$30,"&lt;&gt;Closed")</f>
        <v>0</v>
      </c>
      <c r="C9" s="19" t="n">
        <f aca="false">COUNTIFS('Risk register'!$E$6:$E$30,2,'Risk register'!$F$6:$F$30,2,'Risk register'!$L$6:$L$30,"&lt;&gt;Closed")</f>
        <v>0</v>
      </c>
      <c r="D9" s="19" t="n">
        <f aca="false">COUNTIFS('Risk register'!$E$6:$E$30,2,'Risk register'!$F$6:$F$30,3,'Risk register'!$L$6:$L$30,"&lt;&gt;Closed")</f>
        <v>0</v>
      </c>
      <c r="E9" s="20" t="n">
        <f aca="false">COUNTIFS('Risk register'!$E$6:$E$30,2,'Risk register'!$F$6:$F$30,4,'Risk register'!$L$6:$L$30,"&lt;&gt;Closed")</f>
        <v>0</v>
      </c>
      <c r="F9" s="20" t="n">
        <f aca="false">COUNTIFS('Risk register'!$E$6:$E$30,2,'Risk register'!$F$6:$F$30,5,'Risk register'!$L$6:$L$30,"&lt;&gt;Closed")</f>
        <v>0</v>
      </c>
    </row>
    <row r="10" customFormat="false" ht="27.75" hidden="false" customHeight="true" outlineLevel="0" collapsed="false">
      <c r="A10" s="18" t="s">
        <v>67</v>
      </c>
      <c r="B10" s="19" t="n">
        <f aca="false">COUNTIFS('Risk register'!$E$6:$E$30,1,'Risk register'!$F$6:$F$30,1,'Risk register'!$L$6:$L$30,"&lt;&gt;Closed")</f>
        <v>0</v>
      </c>
      <c r="C10" s="19" t="n">
        <f aca="false">COUNTIFS('Risk register'!$E$6:$E$30,1,'Risk register'!$F$6:$F$30,2,'Risk register'!$L$6:$L$30,"&lt;&gt;Closed")</f>
        <v>0</v>
      </c>
      <c r="D10" s="19" t="n">
        <f aca="false">COUNTIFS('Risk register'!$E$6:$E$30,1,'Risk register'!$F$6:$F$30,3,'Risk register'!$L$6:$L$30,"&lt;&gt;Closed")</f>
        <v>0</v>
      </c>
      <c r="E10" s="19" t="n">
        <f aca="false">COUNTIFS('Risk register'!$E$6:$E$30,1,'Risk register'!$F$6:$F$30,4,'Risk register'!$L$6:$L$30,"&lt;&gt;Closed")</f>
        <v>0</v>
      </c>
      <c r="F10" s="19" t="n">
        <f aca="false">COUNTIFS('Risk register'!$E$6:$E$30,1,'Risk register'!$F$6:$F$30,5,'Risk register'!$L$6:$L$30,"&lt;&gt;Closed")</f>
        <v>0</v>
      </c>
    </row>
    <row r="12" customFormat="false" ht="15" hidden="false" customHeight="true" outlineLevel="0" collapsed="false">
      <c r="A12" s="22" t="s">
        <v>72</v>
      </c>
      <c r="B12" s="22"/>
      <c r="C12" s="22"/>
      <c r="D12" s="22"/>
      <c r="E12" s="22"/>
      <c r="F12" s="22"/>
    </row>
  </sheetData>
  <mergeCells count="1">
    <mergeCell ref="A12:F12"/>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2026-10-12T12:02:50Z</dcterms:created>
  <dc:creator>NSM Sourcing</dc:creator>
  <dc:description/>
  <dc:language>en-US</dc:language>
  <cp:lastModifiedBy/>
  <dcterms:modified xsi:type="dcterms:W3CDTF">2026-10-12T12:02:50Z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